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311" windowWidth="15480" windowHeight="8385" activeTab="0"/>
  </bookViews>
  <sheets>
    <sheet name="1-Trimestre-2016" sheetId="1" r:id="rId1"/>
  </sheets>
  <definedNames>
    <definedName name="_xlnm.Print_Area" localSheetId="0">'1-Trimestre-2016'!$A$1:$M$51</definedName>
  </definedNames>
  <calcPr fullCalcOnLoad="1"/>
</workbook>
</file>

<file path=xl/sharedStrings.xml><?xml version="1.0" encoding="utf-8"?>
<sst xmlns="http://schemas.openxmlformats.org/spreadsheetml/2006/main" count="76" uniqueCount="54">
  <si>
    <t>CONSELHO FEDERAL DE NUTRICIONISTAS</t>
  </si>
  <si>
    <t>CATEGORIA</t>
  </si>
  <si>
    <t>CRN</t>
  </si>
  <si>
    <t>DEFINTIVO</t>
  </si>
  <si>
    <t>PROVISÓRIO</t>
  </si>
  <si>
    <t>SECUNDÁRIO</t>
  </si>
  <si>
    <t>TOTAL</t>
  </si>
  <si>
    <t>PESSOAS FÍSICAS</t>
  </si>
  <si>
    <t>PESSOAS JURÍDICAS</t>
  </si>
  <si>
    <t>REGIST.</t>
  </si>
  <si>
    <t>NUTRIC.</t>
  </si>
  <si>
    <t>TÉC.</t>
  </si>
  <si>
    <t>DF</t>
  </si>
  <si>
    <t>GO</t>
  </si>
  <si>
    <t>TO</t>
  </si>
  <si>
    <t>OUTROS</t>
  </si>
  <si>
    <t>SUBTOTAL</t>
  </si>
  <si>
    <t>CRN-1</t>
  </si>
  <si>
    <t>CRN-2</t>
  </si>
  <si>
    <t>RS</t>
  </si>
  <si>
    <t>SC</t>
  </si>
  <si>
    <t>CRN-3</t>
  </si>
  <si>
    <t>SP</t>
  </si>
  <si>
    <t>PR</t>
  </si>
  <si>
    <t>MS</t>
  </si>
  <si>
    <t>CRN-4</t>
  </si>
  <si>
    <t>RJ</t>
  </si>
  <si>
    <t>MG</t>
  </si>
  <si>
    <t>ES</t>
  </si>
  <si>
    <t>CRN-5</t>
  </si>
  <si>
    <t>BA</t>
  </si>
  <si>
    <t>SE</t>
  </si>
  <si>
    <t>CRN-6</t>
  </si>
  <si>
    <t>AL</t>
  </si>
  <si>
    <t>CE</t>
  </si>
  <si>
    <t>MA</t>
  </si>
  <si>
    <t>PB</t>
  </si>
  <si>
    <t>PE</t>
  </si>
  <si>
    <t>PI</t>
  </si>
  <si>
    <t>RN</t>
  </si>
  <si>
    <t>CRN-7</t>
  </si>
  <si>
    <t>PA</t>
  </si>
  <si>
    <t>AC</t>
  </si>
  <si>
    <t>AP</t>
  </si>
  <si>
    <t>AM</t>
  </si>
  <si>
    <t>RO</t>
  </si>
  <si>
    <t>RR</t>
  </si>
  <si>
    <t>MT</t>
  </si>
  <si>
    <t>F.NORON</t>
  </si>
  <si>
    <t>CRN-8</t>
  </si>
  <si>
    <t>CRN-9</t>
  </si>
  <si>
    <t>CADASTR.</t>
  </si>
  <si>
    <t>CRN-10</t>
  </si>
  <si>
    <t>QUADRO ESTATÍSTICO DO 2º TRIMESTRE/2016 (1º/4/2016 A 30/6/2016)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</si>
</sst>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&quot;Ativado&quot;;&quot;Ativado&quot;;&quot;Desativado&quot;"/>
  </numFmts>
  <fonts count="46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0" fillId="0" borderId="37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" fillId="0" borderId="38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3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46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3" fontId="8" fillId="0" borderId="48" xfId="0" applyNumberFormat="1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3" fontId="8" fillId="0" borderId="45" xfId="0" applyNumberFormat="1" applyFont="1" applyFill="1" applyBorder="1" applyAlignment="1">
      <alignment/>
    </xf>
    <xf numFmtId="3" fontId="8" fillId="0" borderId="40" xfId="0" applyNumberFormat="1" applyFont="1" applyFill="1" applyBorder="1" applyAlignment="1">
      <alignment/>
    </xf>
    <xf numFmtId="3" fontId="8" fillId="0" borderId="49" xfId="0" applyNumberFormat="1" applyFont="1" applyFill="1" applyBorder="1" applyAlignment="1">
      <alignment/>
    </xf>
    <xf numFmtId="3" fontId="8" fillId="0" borderId="50" xfId="0" applyNumberFormat="1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10" fillId="0" borderId="40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53" xfId="0" applyFont="1" applyBorder="1" applyAlignment="1">
      <alignment horizontal="right"/>
    </xf>
    <xf numFmtId="0" fontId="10" fillId="0" borderId="54" xfId="0" applyFont="1" applyBorder="1" applyAlignment="1">
      <alignment horizontal="right"/>
    </xf>
    <xf numFmtId="0" fontId="10" fillId="0" borderId="55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57" xfId="0" applyFont="1" applyBorder="1" applyAlignment="1">
      <alignment horizontal="left"/>
    </xf>
    <xf numFmtId="0" fontId="10" fillId="0" borderId="58" xfId="0" applyFont="1" applyBorder="1" applyAlignment="1">
      <alignment horizontal="left"/>
    </xf>
    <xf numFmtId="0" fontId="10" fillId="0" borderId="59" xfId="0" applyFont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4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42" xfId="0" applyFont="1" applyFill="1" applyBorder="1" applyAlignment="1">
      <alignment horizontal="right"/>
    </xf>
    <xf numFmtId="0" fontId="7" fillId="0" borderId="31" xfId="0" applyFont="1" applyFill="1" applyBorder="1" applyAlignment="1">
      <alignment horizontal="right"/>
    </xf>
    <xf numFmtId="0" fontId="8" fillId="0" borderId="60" xfId="0" applyFont="1" applyFill="1" applyBorder="1" applyAlignment="1">
      <alignment/>
    </xf>
    <xf numFmtId="0" fontId="8" fillId="0" borderId="43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27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8" fillId="0" borderId="61" xfId="0" applyFont="1" applyFill="1" applyBorder="1" applyAlignment="1">
      <alignment horizontal="right"/>
    </xf>
    <xf numFmtId="0" fontId="7" fillId="0" borderId="26" xfId="0" applyFont="1" applyFill="1" applyBorder="1" applyAlignment="1">
      <alignment horizontal="right"/>
    </xf>
    <xf numFmtId="0" fontId="8" fillId="0" borderId="48" xfId="0" applyFont="1" applyFill="1" applyBorder="1" applyAlignment="1">
      <alignment/>
    </xf>
    <xf numFmtId="0" fontId="4" fillId="0" borderId="49" xfId="0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right"/>
    </xf>
    <xf numFmtId="0" fontId="4" fillId="0" borderId="4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right"/>
    </xf>
    <xf numFmtId="0" fontId="4" fillId="0" borderId="62" xfId="0" applyFont="1" applyFill="1" applyBorder="1" applyAlignment="1">
      <alignment horizontal="right"/>
    </xf>
    <xf numFmtId="0" fontId="8" fillId="0" borderId="14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8" fillId="0" borderId="49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63" xfId="0" applyFont="1" applyFill="1" applyBorder="1" applyAlignment="1">
      <alignment/>
    </xf>
    <xf numFmtId="0" fontId="8" fillId="0" borderId="50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0" fontId="8" fillId="0" borderId="44" xfId="0" applyFont="1" applyFill="1" applyBorder="1" applyAlignment="1">
      <alignment/>
    </xf>
    <xf numFmtId="0" fontId="8" fillId="0" borderId="45" xfId="0" applyFont="1" applyFill="1" applyBorder="1" applyAlignment="1">
      <alignment/>
    </xf>
    <xf numFmtId="0" fontId="8" fillId="0" borderId="64" xfId="0" applyFont="1" applyFill="1" applyBorder="1" applyAlignment="1">
      <alignment/>
    </xf>
    <xf numFmtId="0" fontId="8" fillId="0" borderId="65" xfId="0" applyFont="1" applyFill="1" applyBorder="1" applyAlignment="1">
      <alignment/>
    </xf>
    <xf numFmtId="0" fontId="7" fillId="0" borderId="66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65" xfId="0" applyFont="1" applyFill="1" applyBorder="1" applyAlignment="1">
      <alignment/>
    </xf>
    <xf numFmtId="0" fontId="4" fillId="0" borderId="63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8" fillId="0" borderId="63" xfId="0" applyNumberFormat="1" applyFont="1" applyFill="1" applyBorder="1" applyAlignment="1">
      <alignment/>
    </xf>
    <xf numFmtId="1" fontId="8" fillId="0" borderId="48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1" fontId="8" fillId="0" borderId="65" xfId="0" applyNumberFormat="1" applyFont="1" applyFill="1" applyBorder="1" applyAlignment="1">
      <alignment/>
    </xf>
    <xf numFmtId="1" fontId="8" fillId="0" borderId="45" xfId="0" applyNumberFormat="1" applyFont="1" applyFill="1" applyBorder="1" applyAlignment="1">
      <alignment/>
    </xf>
    <xf numFmtId="1" fontId="8" fillId="0" borderId="40" xfId="0" applyNumberFormat="1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" fontId="8" fillId="0" borderId="62" xfId="0" applyNumberFormat="1" applyFont="1" applyFill="1" applyBorder="1" applyAlignment="1">
      <alignment/>
    </xf>
    <xf numFmtId="1" fontId="8" fillId="0" borderId="60" xfId="0" applyNumberFormat="1" applyFont="1" applyFill="1" applyBorder="1" applyAlignment="1">
      <alignment/>
    </xf>
    <xf numFmtId="0" fontId="8" fillId="0" borderId="66" xfId="0" applyFont="1" applyFill="1" applyBorder="1" applyAlignment="1">
      <alignment/>
    </xf>
    <xf numFmtId="1" fontId="8" fillId="0" borderId="67" xfId="0" applyNumberFormat="1" applyFont="1" applyFill="1" applyBorder="1" applyAlignment="1">
      <alignment/>
    </xf>
    <xf numFmtId="0" fontId="8" fillId="0" borderId="68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8" fillId="0" borderId="23" xfId="0" applyFont="1" applyFill="1" applyBorder="1" applyAlignment="1">
      <alignment horizontal="right"/>
    </xf>
    <xf numFmtId="0" fontId="8" fillId="0" borderId="46" xfId="0" applyFont="1" applyFill="1" applyBorder="1" applyAlignment="1">
      <alignment horizontal="right"/>
    </xf>
    <xf numFmtId="0" fontId="7" fillId="0" borderId="32" xfId="0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9525</xdr:rowOff>
    </xdr:from>
    <xdr:to>
      <xdr:col>7</xdr:col>
      <xdr:colOff>409575</xdr:colOff>
      <xdr:row>0</xdr:row>
      <xdr:rowOff>419100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9525"/>
          <a:ext cx="666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zoomScale="130" zoomScaleNormal="130" zoomScalePageLayoutView="0" workbookViewId="0" topLeftCell="A1">
      <selection activeCell="J12" sqref="J12"/>
    </sheetView>
  </sheetViews>
  <sheetFormatPr defaultColWidth="9.140625" defaultRowHeight="12.75"/>
  <cols>
    <col min="1" max="1" width="7.28125" style="0" customWidth="1"/>
    <col min="2" max="2" width="12.7109375" style="0" bestFit="1" customWidth="1"/>
    <col min="5" max="5" width="10.421875" style="0" bestFit="1" customWidth="1"/>
    <col min="9" max="9" width="10.57421875" style="0" bestFit="1" customWidth="1"/>
    <col min="12" max="12" width="10.00390625" style="0" customWidth="1"/>
    <col min="13" max="13" width="10.57421875" style="0" customWidth="1"/>
  </cols>
  <sheetData>
    <row r="1" spans="1:13" ht="36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5" ht="11.25" customHeight="1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0.5" customHeight="1" thickBot="1">
      <c r="A3" s="80" t="s">
        <v>53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ht="12.75">
      <c r="A4" s="82" t="s">
        <v>1</v>
      </c>
      <c r="B4" s="83"/>
      <c r="C4" s="84" t="s">
        <v>7</v>
      </c>
      <c r="D4" s="85"/>
      <c r="E4" s="85"/>
      <c r="F4" s="85"/>
      <c r="G4" s="85"/>
      <c r="H4" s="85"/>
      <c r="I4" s="85"/>
      <c r="J4" s="86"/>
      <c r="K4" s="87" t="s">
        <v>8</v>
      </c>
      <c r="L4" s="85"/>
      <c r="M4" s="86"/>
      <c r="N4" s="20"/>
      <c r="O4" s="20"/>
    </row>
    <row r="5" spans="1:15" ht="11.25" customHeight="1">
      <c r="A5" s="89" t="s">
        <v>2</v>
      </c>
      <c r="B5" s="90"/>
      <c r="C5" s="75" t="s">
        <v>3</v>
      </c>
      <c r="D5" s="73"/>
      <c r="E5" s="73" t="s">
        <v>4</v>
      </c>
      <c r="F5" s="73"/>
      <c r="G5" s="73" t="s">
        <v>5</v>
      </c>
      <c r="H5" s="74"/>
      <c r="I5" s="75" t="s">
        <v>6</v>
      </c>
      <c r="J5" s="74"/>
      <c r="K5" s="88"/>
      <c r="L5" s="73"/>
      <c r="M5" s="74"/>
      <c r="N5" s="21"/>
      <c r="O5" s="21"/>
    </row>
    <row r="6" spans="1:15" ht="13.5" thickBot="1">
      <c r="A6" s="91"/>
      <c r="B6" s="92"/>
      <c r="C6" s="14" t="s">
        <v>10</v>
      </c>
      <c r="D6" s="11" t="s">
        <v>11</v>
      </c>
      <c r="E6" s="11" t="s">
        <v>10</v>
      </c>
      <c r="F6" s="11" t="s">
        <v>11</v>
      </c>
      <c r="G6" s="11" t="s">
        <v>10</v>
      </c>
      <c r="H6" s="12" t="s">
        <v>11</v>
      </c>
      <c r="I6" s="37" t="s">
        <v>10</v>
      </c>
      <c r="J6" s="38" t="s">
        <v>11</v>
      </c>
      <c r="K6" s="13" t="s">
        <v>9</v>
      </c>
      <c r="L6" s="41" t="s">
        <v>51</v>
      </c>
      <c r="M6" s="42" t="s">
        <v>6</v>
      </c>
      <c r="N6" s="21"/>
      <c r="O6" s="21"/>
    </row>
    <row r="7" spans="1:15" ht="12.75">
      <c r="A7" s="6" t="s">
        <v>17</v>
      </c>
      <c r="B7" s="24" t="s">
        <v>12</v>
      </c>
      <c r="C7" s="93">
        <v>2989</v>
      </c>
      <c r="D7" s="94">
        <v>538</v>
      </c>
      <c r="E7" s="95">
        <v>606</v>
      </c>
      <c r="F7" s="94">
        <v>91</v>
      </c>
      <c r="G7" s="94">
        <v>4</v>
      </c>
      <c r="H7" s="96"/>
      <c r="I7" s="97">
        <f aca="true" t="shared" si="0" ref="I7:J11">SUM(C7+E7+G7)</f>
        <v>3599</v>
      </c>
      <c r="J7" s="97">
        <f t="shared" si="0"/>
        <v>629</v>
      </c>
      <c r="K7" s="98">
        <v>381</v>
      </c>
      <c r="L7" s="98">
        <v>435</v>
      </c>
      <c r="M7" s="97">
        <f>SUM(K7,L7)</f>
        <v>816</v>
      </c>
      <c r="N7" s="22"/>
      <c r="O7" s="21"/>
    </row>
    <row r="8" spans="1:15" ht="12.75">
      <c r="A8" s="6"/>
      <c r="B8" s="25" t="s">
        <v>13</v>
      </c>
      <c r="C8" s="93">
        <v>2216</v>
      </c>
      <c r="D8" s="94">
        <v>222</v>
      </c>
      <c r="E8" s="95">
        <v>696</v>
      </c>
      <c r="F8" s="94">
        <v>21</v>
      </c>
      <c r="G8" s="94">
        <v>7</v>
      </c>
      <c r="H8" s="99"/>
      <c r="I8" s="100">
        <f t="shared" si="0"/>
        <v>2919</v>
      </c>
      <c r="J8" s="101">
        <f t="shared" si="0"/>
        <v>243</v>
      </c>
      <c r="K8" s="94">
        <v>231</v>
      </c>
      <c r="L8" s="94">
        <v>284</v>
      </c>
      <c r="M8" s="102">
        <f>SUM(K8,L8)</f>
        <v>515</v>
      </c>
      <c r="N8" s="22"/>
      <c r="O8" s="21"/>
    </row>
    <row r="9" spans="1:15" ht="12.75">
      <c r="A9" s="6"/>
      <c r="B9" s="25" t="s">
        <v>47</v>
      </c>
      <c r="C9" s="93">
        <v>1128</v>
      </c>
      <c r="D9" s="94">
        <v>16</v>
      </c>
      <c r="E9" s="95">
        <v>195</v>
      </c>
      <c r="F9" s="94">
        <v>5</v>
      </c>
      <c r="G9" s="94">
        <v>4</v>
      </c>
      <c r="H9" s="96"/>
      <c r="I9" s="101">
        <f t="shared" si="0"/>
        <v>1327</v>
      </c>
      <c r="J9" s="101">
        <f t="shared" si="0"/>
        <v>21</v>
      </c>
      <c r="K9" s="94">
        <v>169</v>
      </c>
      <c r="L9" s="94">
        <v>111</v>
      </c>
      <c r="M9" s="103">
        <f>SUM(K9,L9)</f>
        <v>280</v>
      </c>
      <c r="N9" s="22"/>
      <c r="O9" s="21"/>
    </row>
    <row r="10" spans="1:15" ht="12.75">
      <c r="A10" s="26"/>
      <c r="B10" s="18" t="s">
        <v>14</v>
      </c>
      <c r="C10" s="95">
        <v>275</v>
      </c>
      <c r="D10" s="94">
        <v>18</v>
      </c>
      <c r="E10" s="95">
        <v>67</v>
      </c>
      <c r="F10" s="94"/>
      <c r="G10" s="94"/>
      <c r="H10" s="104"/>
      <c r="I10" s="101">
        <f t="shared" si="0"/>
        <v>342</v>
      </c>
      <c r="J10" s="101">
        <f t="shared" si="0"/>
        <v>18</v>
      </c>
      <c r="K10" s="94">
        <v>61</v>
      </c>
      <c r="L10" s="94">
        <v>66</v>
      </c>
      <c r="M10" s="105">
        <f>SUM(K10,L10)</f>
        <v>127</v>
      </c>
      <c r="N10" s="22"/>
      <c r="O10" s="21"/>
    </row>
    <row r="11" spans="1:15" ht="13.5" thickBot="1">
      <c r="A11" s="6"/>
      <c r="B11" s="27" t="s">
        <v>15</v>
      </c>
      <c r="C11" s="95">
        <v>82</v>
      </c>
      <c r="D11" s="94">
        <v>4</v>
      </c>
      <c r="E11" s="95">
        <v>17</v>
      </c>
      <c r="F11" s="94"/>
      <c r="G11" s="94">
        <v>4</v>
      </c>
      <c r="H11" s="99"/>
      <c r="I11" s="101">
        <f t="shared" si="0"/>
        <v>103</v>
      </c>
      <c r="J11" s="105">
        <f t="shared" si="0"/>
        <v>4</v>
      </c>
      <c r="K11" s="106">
        <v>13</v>
      </c>
      <c r="L11" s="106">
        <v>6</v>
      </c>
      <c r="M11" s="105">
        <f>SUM(K11,L11)</f>
        <v>19</v>
      </c>
      <c r="N11" s="22"/>
      <c r="O11" s="21"/>
    </row>
    <row r="12" spans="1:15" ht="12.75">
      <c r="A12" s="35"/>
      <c r="B12" s="28" t="s">
        <v>16</v>
      </c>
      <c r="C12" s="107">
        <f aca="true" t="shared" si="1" ref="C12:H12">SUM(C7:C11)</f>
        <v>6690</v>
      </c>
      <c r="D12" s="108">
        <f t="shared" si="1"/>
        <v>798</v>
      </c>
      <c r="E12" s="109">
        <f t="shared" si="1"/>
        <v>1581</v>
      </c>
      <c r="F12" s="108">
        <f t="shared" si="1"/>
        <v>117</v>
      </c>
      <c r="G12" s="108">
        <f t="shared" si="1"/>
        <v>19</v>
      </c>
      <c r="H12" s="110">
        <f t="shared" si="1"/>
        <v>0</v>
      </c>
      <c r="I12" s="111">
        <f aca="true" t="shared" si="2" ref="I12:I17">SUM(C12+E12+G12)</f>
        <v>8290</v>
      </c>
      <c r="J12" s="112">
        <f>SUM(J7:J11)</f>
        <v>915</v>
      </c>
      <c r="K12" s="113">
        <f>SUM(K7:K11)</f>
        <v>855</v>
      </c>
      <c r="L12" s="109">
        <f>SUM(L7:L11)</f>
        <v>902</v>
      </c>
      <c r="M12" s="112">
        <f>SUM(M7:M11)</f>
        <v>1757</v>
      </c>
      <c r="N12" s="22"/>
      <c r="O12" s="21"/>
    </row>
    <row r="13" spans="1:21" ht="12.75">
      <c r="A13" s="29" t="s">
        <v>18</v>
      </c>
      <c r="B13" s="18" t="s">
        <v>19</v>
      </c>
      <c r="C13" s="114">
        <v>7418</v>
      </c>
      <c r="D13" s="115">
        <v>1161</v>
      </c>
      <c r="E13" s="116">
        <v>496</v>
      </c>
      <c r="F13" s="115">
        <v>5</v>
      </c>
      <c r="G13" s="115">
        <v>6</v>
      </c>
      <c r="H13" s="57"/>
      <c r="I13" s="62">
        <f t="shared" si="2"/>
        <v>7920</v>
      </c>
      <c r="J13" s="34">
        <f>SUM(D13+F13+H13)</f>
        <v>1166</v>
      </c>
      <c r="K13" s="117">
        <v>447</v>
      </c>
      <c r="L13" s="116">
        <v>6433</v>
      </c>
      <c r="M13" s="34">
        <f>SUM(K13+L13)</f>
        <v>6880</v>
      </c>
      <c r="N13" s="44"/>
      <c r="O13" s="44"/>
      <c r="P13" s="45"/>
      <c r="Q13" s="45"/>
      <c r="R13" s="45"/>
      <c r="S13" s="45"/>
      <c r="T13" s="45"/>
      <c r="U13" s="45"/>
    </row>
    <row r="14" spans="1:21" ht="12.75">
      <c r="A14" s="6"/>
      <c r="B14" s="27" t="s">
        <v>15</v>
      </c>
      <c r="C14" s="95">
        <v>44</v>
      </c>
      <c r="D14" s="94">
        <v>6</v>
      </c>
      <c r="E14" s="95"/>
      <c r="F14" s="94"/>
      <c r="G14" s="94">
        <v>5</v>
      </c>
      <c r="H14" s="53"/>
      <c r="I14" s="63">
        <f t="shared" si="2"/>
        <v>49</v>
      </c>
      <c r="J14" s="27">
        <f>SUM(D14+F14+H14)</f>
        <v>6</v>
      </c>
      <c r="K14" s="118">
        <v>7</v>
      </c>
      <c r="L14" s="119"/>
      <c r="M14" s="27">
        <f>SUM(K14+L14)</f>
        <v>7</v>
      </c>
      <c r="N14" s="44"/>
      <c r="O14" s="44"/>
      <c r="P14" s="45"/>
      <c r="Q14" s="45"/>
      <c r="R14" s="45"/>
      <c r="S14" s="45"/>
      <c r="T14" s="45"/>
      <c r="U14" s="45"/>
    </row>
    <row r="15" spans="1:21" ht="12.75">
      <c r="A15" s="7"/>
      <c r="B15" s="28" t="s">
        <v>16</v>
      </c>
      <c r="C15" s="19">
        <f aca="true" t="shared" si="3" ref="C15:H15">SUM(C13:C14)</f>
        <v>7462</v>
      </c>
      <c r="D15" s="51">
        <f t="shared" si="3"/>
        <v>1167</v>
      </c>
      <c r="E15" s="51">
        <f t="shared" si="3"/>
        <v>496</v>
      </c>
      <c r="F15" s="51">
        <f t="shared" si="3"/>
        <v>5</v>
      </c>
      <c r="G15" s="51">
        <f t="shared" si="3"/>
        <v>11</v>
      </c>
      <c r="H15" s="54">
        <f t="shared" si="3"/>
        <v>0</v>
      </c>
      <c r="I15" s="120">
        <f t="shared" si="2"/>
        <v>7969</v>
      </c>
      <c r="J15" s="28">
        <f>SUM(D15+F15+H15)</f>
        <v>1172</v>
      </c>
      <c r="K15" s="56">
        <f>SUM(K13:K14)</f>
        <v>454</v>
      </c>
      <c r="L15" s="121">
        <f>SUM(L13:L14)</f>
        <v>6433</v>
      </c>
      <c r="M15" s="28">
        <f>SUM(M13:M14)</f>
        <v>6887</v>
      </c>
      <c r="N15" s="46"/>
      <c r="O15" s="44"/>
      <c r="P15" s="45"/>
      <c r="Q15" s="45"/>
      <c r="R15" s="45"/>
      <c r="S15" s="45"/>
      <c r="T15" s="45"/>
      <c r="U15" s="45"/>
    </row>
    <row r="16" spans="1:15" ht="12.75">
      <c r="A16" s="6" t="s">
        <v>21</v>
      </c>
      <c r="B16" s="30" t="s">
        <v>22</v>
      </c>
      <c r="C16" s="114">
        <v>26702</v>
      </c>
      <c r="D16" s="122">
        <v>7116</v>
      </c>
      <c r="E16" s="122">
        <v>3908</v>
      </c>
      <c r="F16" s="122">
        <v>865</v>
      </c>
      <c r="G16" s="122">
        <v>21</v>
      </c>
      <c r="H16" s="57"/>
      <c r="I16" s="62">
        <f t="shared" si="2"/>
        <v>30631</v>
      </c>
      <c r="J16" s="34">
        <f>SUM(D16+F16+H16)</f>
        <v>7981</v>
      </c>
      <c r="K16" s="123">
        <v>2534</v>
      </c>
      <c r="L16" s="116">
        <v>5044</v>
      </c>
      <c r="M16" s="34">
        <f>SUM(K16+L16)</f>
        <v>7578</v>
      </c>
      <c r="N16" s="22"/>
      <c r="O16" s="21"/>
    </row>
    <row r="17" spans="1:15" ht="12.75">
      <c r="A17" s="6"/>
      <c r="B17" s="27" t="s">
        <v>24</v>
      </c>
      <c r="C17" s="124">
        <v>1129</v>
      </c>
      <c r="D17" s="125">
        <v>46</v>
      </c>
      <c r="E17" s="125">
        <v>239</v>
      </c>
      <c r="F17" s="125">
        <v>3</v>
      </c>
      <c r="G17" s="125">
        <v>3</v>
      </c>
      <c r="H17" s="52"/>
      <c r="I17" s="126">
        <f t="shared" si="2"/>
        <v>1371</v>
      </c>
      <c r="J17" s="27">
        <f>SUM(D17+F17+H17)</f>
        <v>49</v>
      </c>
      <c r="K17" s="118">
        <v>182</v>
      </c>
      <c r="L17" s="119">
        <v>326</v>
      </c>
      <c r="M17" s="27">
        <f>SUM(K17+L17)</f>
        <v>508</v>
      </c>
      <c r="N17" s="22"/>
      <c r="O17" s="21"/>
    </row>
    <row r="18" spans="1:15" ht="12.75">
      <c r="A18" s="7"/>
      <c r="B18" s="28" t="s">
        <v>16</v>
      </c>
      <c r="C18" s="19">
        <f>SUM(C16:C17)</f>
        <v>27831</v>
      </c>
      <c r="D18" s="51">
        <f aca="true" t="shared" si="4" ref="D18:J18">SUM(D16:D17)</f>
        <v>7162</v>
      </c>
      <c r="E18" s="127">
        <f t="shared" si="4"/>
        <v>4147</v>
      </c>
      <c r="F18" s="127">
        <f t="shared" si="4"/>
        <v>868</v>
      </c>
      <c r="G18" s="127">
        <f t="shared" si="4"/>
        <v>24</v>
      </c>
      <c r="H18" s="128">
        <f t="shared" si="4"/>
        <v>0</v>
      </c>
      <c r="I18" s="129">
        <f t="shared" si="4"/>
        <v>32002</v>
      </c>
      <c r="J18" s="28">
        <f t="shared" si="4"/>
        <v>8030</v>
      </c>
      <c r="K18" s="130">
        <f>SUM(K16:K17)</f>
        <v>2716</v>
      </c>
      <c r="L18" s="121">
        <f>SUM(L16:L17)</f>
        <v>5370</v>
      </c>
      <c r="M18" s="28">
        <f>SUM(M16:M17)</f>
        <v>8086</v>
      </c>
      <c r="N18" s="22"/>
      <c r="O18" s="21"/>
    </row>
    <row r="19" spans="1:15" ht="12.75">
      <c r="A19" s="29" t="s">
        <v>25</v>
      </c>
      <c r="B19" s="18" t="s">
        <v>26</v>
      </c>
      <c r="C19" s="64">
        <v>12105</v>
      </c>
      <c r="D19" s="65">
        <v>329</v>
      </c>
      <c r="E19" s="66">
        <v>1048</v>
      </c>
      <c r="F19" s="65">
        <v>82</v>
      </c>
      <c r="G19" s="65">
        <v>8</v>
      </c>
      <c r="H19" s="57"/>
      <c r="I19" s="62">
        <f aca="true" t="shared" si="5" ref="I19:J24">SUM(C19+E19+G19)</f>
        <v>13161</v>
      </c>
      <c r="J19" s="34">
        <f t="shared" si="5"/>
        <v>411</v>
      </c>
      <c r="K19" s="66">
        <v>709</v>
      </c>
      <c r="L19" s="65">
        <v>1408</v>
      </c>
      <c r="M19" s="34">
        <f>SUM(K19+L19)</f>
        <v>2117</v>
      </c>
      <c r="N19" s="21"/>
      <c r="O19" s="21"/>
    </row>
    <row r="20" spans="1:15" ht="12.75">
      <c r="A20" s="6"/>
      <c r="B20" s="25" t="s">
        <v>28</v>
      </c>
      <c r="C20" s="58">
        <v>1779</v>
      </c>
      <c r="D20" s="61">
        <v>129</v>
      </c>
      <c r="E20" s="67">
        <v>249</v>
      </c>
      <c r="F20" s="61">
        <v>4</v>
      </c>
      <c r="G20" s="61">
        <v>8</v>
      </c>
      <c r="H20" s="52"/>
      <c r="I20" s="63">
        <f t="shared" si="5"/>
        <v>2036</v>
      </c>
      <c r="J20" s="27">
        <f t="shared" si="5"/>
        <v>133</v>
      </c>
      <c r="K20" s="67">
        <v>214</v>
      </c>
      <c r="L20" s="61">
        <v>300</v>
      </c>
      <c r="M20" s="27">
        <f>SUM(K20+L20)</f>
        <v>514</v>
      </c>
      <c r="N20" s="21"/>
      <c r="O20" s="21"/>
    </row>
    <row r="21" spans="1:15" ht="12.75">
      <c r="A21" s="6"/>
      <c r="B21" s="27" t="s">
        <v>15</v>
      </c>
      <c r="C21" s="64">
        <v>84</v>
      </c>
      <c r="D21" s="59">
        <v>8</v>
      </c>
      <c r="E21" s="58">
        <v>5</v>
      </c>
      <c r="F21" s="59">
        <v>0</v>
      </c>
      <c r="G21" s="59">
        <v>5</v>
      </c>
      <c r="H21" s="53"/>
      <c r="I21" s="63">
        <f t="shared" si="5"/>
        <v>94</v>
      </c>
      <c r="J21" s="27">
        <f t="shared" si="5"/>
        <v>8</v>
      </c>
      <c r="K21" s="58">
        <v>97</v>
      </c>
      <c r="L21" s="60">
        <v>32</v>
      </c>
      <c r="M21" s="34">
        <f>SUM(K21+L21)</f>
        <v>129</v>
      </c>
      <c r="N21" s="21"/>
      <c r="O21" s="21"/>
    </row>
    <row r="22" spans="1:15" ht="12.75">
      <c r="A22" s="31"/>
      <c r="B22" s="36" t="s">
        <v>16</v>
      </c>
      <c r="C22" s="51">
        <f aca="true" t="shared" si="6" ref="C22:M22">SUM(C19+C20+C21)</f>
        <v>13968</v>
      </c>
      <c r="D22" s="51">
        <f t="shared" si="6"/>
        <v>466</v>
      </c>
      <c r="E22" s="51">
        <f t="shared" si="6"/>
        <v>1302</v>
      </c>
      <c r="F22" s="51">
        <f t="shared" si="6"/>
        <v>86</v>
      </c>
      <c r="G22" s="51">
        <f t="shared" si="6"/>
        <v>21</v>
      </c>
      <c r="H22" s="54">
        <f t="shared" si="6"/>
        <v>0</v>
      </c>
      <c r="I22" s="68">
        <f t="shared" si="6"/>
        <v>15291</v>
      </c>
      <c r="J22" s="28">
        <f t="shared" si="6"/>
        <v>552</v>
      </c>
      <c r="K22" s="56">
        <f t="shared" si="6"/>
        <v>1020</v>
      </c>
      <c r="L22" s="55">
        <f t="shared" si="6"/>
        <v>1740</v>
      </c>
      <c r="M22" s="28">
        <f t="shared" si="6"/>
        <v>2760</v>
      </c>
      <c r="N22" s="22"/>
      <c r="O22" s="21"/>
    </row>
    <row r="23" spans="1:15" ht="12.75">
      <c r="A23" s="6" t="s">
        <v>29</v>
      </c>
      <c r="B23" s="30" t="s">
        <v>30</v>
      </c>
      <c r="C23" s="114">
        <v>5179</v>
      </c>
      <c r="D23" s="115">
        <v>1002</v>
      </c>
      <c r="E23" s="116">
        <v>1103</v>
      </c>
      <c r="F23" s="115">
        <v>48</v>
      </c>
      <c r="G23" s="115">
        <v>17</v>
      </c>
      <c r="H23" s="57"/>
      <c r="I23" s="62">
        <f t="shared" si="5"/>
        <v>6299</v>
      </c>
      <c r="J23" s="34">
        <f t="shared" si="5"/>
        <v>1050</v>
      </c>
      <c r="K23" s="117">
        <v>586</v>
      </c>
      <c r="L23" s="122">
        <v>748</v>
      </c>
      <c r="M23" s="34">
        <f>SUM(K23+L23)</f>
        <v>1334</v>
      </c>
      <c r="N23" s="21"/>
      <c r="O23" s="21"/>
    </row>
    <row r="24" spans="1:15" ht="12.75">
      <c r="A24" s="6"/>
      <c r="B24" s="27" t="s">
        <v>31</v>
      </c>
      <c r="C24" s="95">
        <v>780</v>
      </c>
      <c r="D24" s="94">
        <v>414</v>
      </c>
      <c r="E24" s="95">
        <v>208</v>
      </c>
      <c r="F24" s="94">
        <v>8</v>
      </c>
      <c r="G24" s="94">
        <v>8</v>
      </c>
      <c r="H24" s="53"/>
      <c r="I24" s="63">
        <f t="shared" si="5"/>
        <v>996</v>
      </c>
      <c r="J24" s="27">
        <f>SUM(D24+F24+H24)</f>
        <v>422</v>
      </c>
      <c r="K24" s="118">
        <v>48</v>
      </c>
      <c r="L24" s="131">
        <v>151</v>
      </c>
      <c r="M24" s="27">
        <f>SUM(K24+L24)</f>
        <v>199</v>
      </c>
      <c r="N24" s="21"/>
      <c r="O24" s="21"/>
    </row>
    <row r="25" spans="1:15" ht="12.75">
      <c r="A25" s="7"/>
      <c r="B25" s="28" t="s">
        <v>16</v>
      </c>
      <c r="C25" s="56">
        <f>SUM(C23:C24)</f>
        <v>5959</v>
      </c>
      <c r="D25" s="51">
        <f aca="true" t="shared" si="7" ref="D25:J25">SUM(D23:D24)</f>
        <v>1416</v>
      </c>
      <c r="E25" s="51">
        <f t="shared" si="7"/>
        <v>1311</v>
      </c>
      <c r="F25" s="51">
        <f t="shared" si="7"/>
        <v>56</v>
      </c>
      <c r="G25" s="51">
        <f t="shared" si="7"/>
        <v>25</v>
      </c>
      <c r="H25" s="54">
        <f t="shared" si="7"/>
        <v>0</v>
      </c>
      <c r="I25" s="132">
        <f t="shared" si="7"/>
        <v>7295</v>
      </c>
      <c r="J25" s="28">
        <f t="shared" si="7"/>
        <v>1472</v>
      </c>
      <c r="K25" s="56">
        <f>SUM(K23:K24)</f>
        <v>634</v>
      </c>
      <c r="L25" s="55">
        <f>SUM(L23:L24)</f>
        <v>899</v>
      </c>
      <c r="M25" s="28">
        <f>SUM(M23:M24)</f>
        <v>1533</v>
      </c>
      <c r="N25" s="22"/>
      <c r="O25" s="21"/>
    </row>
    <row r="26" spans="1:15" ht="12.75">
      <c r="A26" s="6" t="s">
        <v>32</v>
      </c>
      <c r="B26" s="47" t="s">
        <v>33</v>
      </c>
      <c r="C26" s="133">
        <v>1082</v>
      </c>
      <c r="D26" s="134">
        <v>173</v>
      </c>
      <c r="E26" s="134">
        <v>187</v>
      </c>
      <c r="F26" s="134">
        <v>4</v>
      </c>
      <c r="G26" s="134">
        <v>1</v>
      </c>
      <c r="H26" s="57"/>
      <c r="I26" s="135">
        <f>SUM(C26+E26+G26)</f>
        <v>1270</v>
      </c>
      <c r="J26" s="135">
        <f aca="true" t="shared" si="8" ref="J26:J34">SUM(D26+F26+H26)</f>
        <v>177</v>
      </c>
      <c r="K26" s="133">
        <v>91</v>
      </c>
      <c r="L26" s="136">
        <v>205</v>
      </c>
      <c r="M26" s="34">
        <f aca="true" t="shared" si="9" ref="M26:M34">SUM(K26+L26)</f>
        <v>296</v>
      </c>
      <c r="N26" s="48"/>
      <c r="O26" s="21"/>
    </row>
    <row r="27" spans="1:15" ht="12.75">
      <c r="A27" s="6"/>
      <c r="B27" s="49" t="s">
        <v>34</v>
      </c>
      <c r="C27" s="137">
        <v>1807</v>
      </c>
      <c r="D27" s="138">
        <v>45</v>
      </c>
      <c r="E27" s="138">
        <v>623</v>
      </c>
      <c r="F27" s="138"/>
      <c r="G27" s="138">
        <v>1</v>
      </c>
      <c r="H27" s="53"/>
      <c r="I27" s="139">
        <f aca="true" t="shared" si="10" ref="I27:I34">SUM(C27+E27+G27)</f>
        <v>2431</v>
      </c>
      <c r="J27" s="140">
        <f t="shared" si="8"/>
        <v>45</v>
      </c>
      <c r="K27" s="137">
        <v>139</v>
      </c>
      <c r="L27" s="138">
        <v>350</v>
      </c>
      <c r="M27" s="30">
        <f t="shared" si="9"/>
        <v>489</v>
      </c>
      <c r="N27" s="48"/>
      <c r="O27" s="21"/>
    </row>
    <row r="28" spans="1:15" ht="12.75">
      <c r="A28" s="26"/>
      <c r="B28" s="17" t="s">
        <v>35</v>
      </c>
      <c r="C28" s="137">
        <v>1372</v>
      </c>
      <c r="D28" s="138">
        <v>398</v>
      </c>
      <c r="E28" s="138">
        <v>549</v>
      </c>
      <c r="F28" s="138">
        <v>3</v>
      </c>
      <c r="G28" s="138">
        <v>3</v>
      </c>
      <c r="H28" s="57"/>
      <c r="I28" s="141">
        <f t="shared" si="10"/>
        <v>1924</v>
      </c>
      <c r="J28" s="141">
        <f t="shared" si="8"/>
        <v>401</v>
      </c>
      <c r="K28" s="137">
        <v>165</v>
      </c>
      <c r="L28" s="138">
        <v>137</v>
      </c>
      <c r="M28" s="30">
        <f t="shared" si="9"/>
        <v>302</v>
      </c>
      <c r="N28" s="48"/>
      <c r="O28" s="21"/>
    </row>
    <row r="29" spans="1:15" ht="12.75">
      <c r="A29" s="6"/>
      <c r="B29" s="25" t="s">
        <v>36</v>
      </c>
      <c r="C29" s="137">
        <v>1479</v>
      </c>
      <c r="D29" s="138">
        <v>52</v>
      </c>
      <c r="E29" s="138">
        <v>492</v>
      </c>
      <c r="F29" s="138">
        <v>0</v>
      </c>
      <c r="G29" s="138">
        <v>0</v>
      </c>
      <c r="H29" s="57"/>
      <c r="I29" s="141">
        <f t="shared" si="10"/>
        <v>1971</v>
      </c>
      <c r="J29" s="141">
        <f t="shared" si="8"/>
        <v>52</v>
      </c>
      <c r="K29" s="137">
        <v>42</v>
      </c>
      <c r="L29" s="138">
        <v>222</v>
      </c>
      <c r="M29" s="30">
        <f t="shared" si="9"/>
        <v>264</v>
      </c>
      <c r="N29" s="48"/>
      <c r="O29" s="21"/>
    </row>
    <row r="30" spans="1:15" ht="12.75">
      <c r="A30" s="26"/>
      <c r="B30" s="17" t="s">
        <v>37</v>
      </c>
      <c r="C30" s="137">
        <v>2649</v>
      </c>
      <c r="D30" s="138">
        <v>447</v>
      </c>
      <c r="E30" s="138">
        <v>850</v>
      </c>
      <c r="F30" s="138">
        <v>42</v>
      </c>
      <c r="G30" s="138">
        <v>4</v>
      </c>
      <c r="H30" s="57"/>
      <c r="I30" s="141">
        <f t="shared" si="10"/>
        <v>3503</v>
      </c>
      <c r="J30" s="135">
        <f t="shared" si="8"/>
        <v>489</v>
      </c>
      <c r="K30" s="137">
        <v>711</v>
      </c>
      <c r="L30" s="138">
        <v>718</v>
      </c>
      <c r="M30" s="30">
        <f t="shared" si="9"/>
        <v>1429</v>
      </c>
      <c r="N30" s="48"/>
      <c r="O30" s="21"/>
    </row>
    <row r="31" spans="1:15" ht="12.75">
      <c r="A31" s="26"/>
      <c r="B31" s="25" t="s">
        <v>38</v>
      </c>
      <c r="C31" s="137">
        <v>1446</v>
      </c>
      <c r="D31" s="138">
        <v>16</v>
      </c>
      <c r="E31" s="138">
        <v>307</v>
      </c>
      <c r="F31" s="138"/>
      <c r="G31" s="138">
        <v>1</v>
      </c>
      <c r="H31" s="57"/>
      <c r="I31" s="141">
        <f t="shared" si="10"/>
        <v>1754</v>
      </c>
      <c r="J31" s="135">
        <f t="shared" si="8"/>
        <v>16</v>
      </c>
      <c r="K31" s="137">
        <v>85</v>
      </c>
      <c r="L31" s="138">
        <v>250</v>
      </c>
      <c r="M31" s="30">
        <f t="shared" si="9"/>
        <v>335</v>
      </c>
      <c r="N31" s="48"/>
      <c r="O31" s="21"/>
    </row>
    <row r="32" spans="1:15" ht="12.75">
      <c r="A32" s="6"/>
      <c r="B32" s="49" t="s">
        <v>39</v>
      </c>
      <c r="C32" s="137">
        <v>2439</v>
      </c>
      <c r="D32" s="138">
        <v>228</v>
      </c>
      <c r="E32" s="138">
        <v>64</v>
      </c>
      <c r="F32" s="138">
        <v>13</v>
      </c>
      <c r="G32" s="138">
        <v>1</v>
      </c>
      <c r="H32" s="57"/>
      <c r="I32" s="141">
        <f t="shared" si="10"/>
        <v>2504</v>
      </c>
      <c r="J32" s="135">
        <f t="shared" si="8"/>
        <v>241</v>
      </c>
      <c r="K32" s="137">
        <v>171</v>
      </c>
      <c r="L32" s="138">
        <v>354</v>
      </c>
      <c r="M32" s="34">
        <f t="shared" si="9"/>
        <v>525</v>
      </c>
      <c r="N32" s="48"/>
      <c r="O32" s="21"/>
    </row>
    <row r="33" spans="1:15" ht="12.75">
      <c r="A33" s="6"/>
      <c r="B33" s="25" t="s">
        <v>48</v>
      </c>
      <c r="C33" s="137">
        <v>0</v>
      </c>
      <c r="D33" s="138">
        <v>0</v>
      </c>
      <c r="E33" s="138">
        <v>0</v>
      </c>
      <c r="F33" s="138">
        <v>0</v>
      </c>
      <c r="G33" s="138">
        <v>0</v>
      </c>
      <c r="H33" s="52"/>
      <c r="I33" s="135">
        <f t="shared" si="10"/>
        <v>0</v>
      </c>
      <c r="J33" s="135">
        <f t="shared" si="8"/>
        <v>0</v>
      </c>
      <c r="K33" s="137">
        <v>0</v>
      </c>
      <c r="L33" s="138">
        <v>0</v>
      </c>
      <c r="M33" s="34">
        <f t="shared" si="9"/>
        <v>0</v>
      </c>
      <c r="N33" s="48"/>
      <c r="O33" s="21"/>
    </row>
    <row r="34" spans="1:15" ht="12.75">
      <c r="A34" s="6"/>
      <c r="B34" s="27" t="s">
        <v>15</v>
      </c>
      <c r="C34" s="142">
        <v>216</v>
      </c>
      <c r="D34" s="143">
        <v>25</v>
      </c>
      <c r="E34" s="143">
        <v>13</v>
      </c>
      <c r="F34" s="143">
        <v>0</v>
      </c>
      <c r="G34" s="143"/>
      <c r="H34" s="52"/>
      <c r="I34" s="144">
        <f t="shared" si="10"/>
        <v>229</v>
      </c>
      <c r="J34" s="135">
        <f t="shared" si="8"/>
        <v>25</v>
      </c>
      <c r="K34" s="142">
        <v>311</v>
      </c>
      <c r="L34" s="145">
        <v>55</v>
      </c>
      <c r="M34" s="34">
        <f t="shared" si="9"/>
        <v>366</v>
      </c>
      <c r="N34" s="48"/>
      <c r="O34" s="21"/>
    </row>
    <row r="35" spans="1:15" ht="12.75">
      <c r="A35" s="7"/>
      <c r="B35" s="28" t="s">
        <v>16</v>
      </c>
      <c r="C35" s="19">
        <f aca="true" t="shared" si="11" ref="C35:M35">SUM(C26:C34)</f>
        <v>12490</v>
      </c>
      <c r="D35" s="51">
        <f t="shared" si="11"/>
        <v>1384</v>
      </c>
      <c r="E35" s="51">
        <f t="shared" si="11"/>
        <v>3085</v>
      </c>
      <c r="F35" s="51">
        <f t="shared" si="11"/>
        <v>62</v>
      </c>
      <c r="G35" s="51">
        <f t="shared" si="11"/>
        <v>11</v>
      </c>
      <c r="H35" s="54">
        <f t="shared" si="11"/>
        <v>0</v>
      </c>
      <c r="I35" s="132">
        <f t="shared" si="11"/>
        <v>15586</v>
      </c>
      <c r="J35" s="28">
        <f t="shared" si="11"/>
        <v>1446</v>
      </c>
      <c r="K35" s="56">
        <f t="shared" si="11"/>
        <v>1715</v>
      </c>
      <c r="L35" s="54">
        <f t="shared" si="11"/>
        <v>2291</v>
      </c>
      <c r="M35" s="36">
        <f t="shared" si="11"/>
        <v>4006</v>
      </c>
      <c r="N35" s="46"/>
      <c r="O35" s="21"/>
    </row>
    <row r="36" spans="1:15" ht="12.75">
      <c r="A36" s="6" t="s">
        <v>40</v>
      </c>
      <c r="B36" s="30" t="s">
        <v>41</v>
      </c>
      <c r="C36" s="114">
        <v>1675</v>
      </c>
      <c r="D36" s="115">
        <v>144</v>
      </c>
      <c r="E36" s="116">
        <v>295</v>
      </c>
      <c r="F36" s="115">
        <v>12</v>
      </c>
      <c r="G36" s="115">
        <v>6</v>
      </c>
      <c r="H36" s="57"/>
      <c r="I36" s="62">
        <f aca="true" t="shared" si="12" ref="I36:J42">SUM(C36+E36+G36)</f>
        <v>1976</v>
      </c>
      <c r="J36" s="34">
        <f t="shared" si="12"/>
        <v>156</v>
      </c>
      <c r="K36" s="123">
        <v>114</v>
      </c>
      <c r="L36" s="122">
        <v>371</v>
      </c>
      <c r="M36" s="34">
        <f aca="true" t="shared" si="13" ref="M36:M42">SUM(K36+L36)</f>
        <v>485</v>
      </c>
      <c r="N36" s="44"/>
      <c r="O36" s="21"/>
    </row>
    <row r="37" spans="1:15" ht="12.75">
      <c r="A37" s="6"/>
      <c r="B37" s="25" t="s">
        <v>42</v>
      </c>
      <c r="C37" s="114">
        <v>135</v>
      </c>
      <c r="D37" s="115">
        <v>30</v>
      </c>
      <c r="E37" s="116">
        <v>11</v>
      </c>
      <c r="F37" s="115">
        <v>1</v>
      </c>
      <c r="G37" s="115">
        <v>0</v>
      </c>
      <c r="H37" s="57"/>
      <c r="I37" s="62">
        <f t="shared" si="12"/>
        <v>146</v>
      </c>
      <c r="J37" s="34">
        <f t="shared" si="12"/>
        <v>31</v>
      </c>
      <c r="K37" s="123">
        <v>54</v>
      </c>
      <c r="L37" s="122">
        <v>34</v>
      </c>
      <c r="M37" s="34">
        <f t="shared" si="13"/>
        <v>88</v>
      </c>
      <c r="N37" s="44"/>
      <c r="O37" s="21"/>
    </row>
    <row r="38" spans="1:15" ht="12.75">
      <c r="A38" s="6"/>
      <c r="B38" s="25" t="s">
        <v>43</v>
      </c>
      <c r="C38" s="95">
        <v>321</v>
      </c>
      <c r="D38" s="94">
        <v>118</v>
      </c>
      <c r="E38" s="95">
        <v>46</v>
      </c>
      <c r="F38" s="94">
        <v>1</v>
      </c>
      <c r="G38" s="95">
        <v>0</v>
      </c>
      <c r="H38" s="53"/>
      <c r="I38" s="25">
        <f t="shared" si="12"/>
        <v>367</v>
      </c>
      <c r="J38" s="17">
        <f t="shared" si="12"/>
        <v>119</v>
      </c>
      <c r="K38" s="146">
        <v>21</v>
      </c>
      <c r="L38" s="131">
        <v>43</v>
      </c>
      <c r="M38" s="25">
        <f t="shared" si="13"/>
        <v>64</v>
      </c>
      <c r="N38" s="44"/>
      <c r="O38" s="21"/>
    </row>
    <row r="39" spans="1:15" ht="12.75">
      <c r="A39" s="6"/>
      <c r="B39" s="49" t="s">
        <v>44</v>
      </c>
      <c r="C39" s="123">
        <v>1353</v>
      </c>
      <c r="D39" s="115">
        <v>913</v>
      </c>
      <c r="E39" s="116">
        <v>318</v>
      </c>
      <c r="F39" s="115">
        <v>3</v>
      </c>
      <c r="G39" s="115">
        <v>1</v>
      </c>
      <c r="H39" s="57"/>
      <c r="I39" s="62">
        <f t="shared" si="12"/>
        <v>1672</v>
      </c>
      <c r="J39" s="34">
        <f t="shared" si="12"/>
        <v>916</v>
      </c>
      <c r="K39" s="123">
        <v>106</v>
      </c>
      <c r="L39" s="122">
        <v>211</v>
      </c>
      <c r="M39" s="9">
        <f t="shared" si="13"/>
        <v>317</v>
      </c>
      <c r="N39" s="22"/>
      <c r="O39" s="21"/>
    </row>
    <row r="40" spans="1:15" ht="12.75">
      <c r="A40" s="6"/>
      <c r="B40" s="25" t="s">
        <v>45</v>
      </c>
      <c r="C40" s="95">
        <v>479</v>
      </c>
      <c r="D40" s="94">
        <v>114</v>
      </c>
      <c r="E40" s="95">
        <v>127</v>
      </c>
      <c r="F40" s="94"/>
      <c r="G40" s="94">
        <v>1</v>
      </c>
      <c r="H40" s="53"/>
      <c r="I40" s="17">
        <f t="shared" si="12"/>
        <v>607</v>
      </c>
      <c r="J40" s="25">
        <f t="shared" si="12"/>
        <v>114</v>
      </c>
      <c r="K40" s="146">
        <v>60</v>
      </c>
      <c r="L40" s="53">
        <v>84</v>
      </c>
      <c r="M40" s="18">
        <f t="shared" si="13"/>
        <v>144</v>
      </c>
      <c r="N40" s="21"/>
      <c r="O40" s="21"/>
    </row>
    <row r="41" spans="1:15" ht="12.75">
      <c r="A41" s="6"/>
      <c r="B41" s="49" t="s">
        <v>46</v>
      </c>
      <c r="C41" s="123">
        <v>87</v>
      </c>
      <c r="D41" s="115">
        <v>106</v>
      </c>
      <c r="E41" s="116">
        <v>5</v>
      </c>
      <c r="F41" s="115">
        <v>1</v>
      </c>
      <c r="G41" s="115">
        <v>0</v>
      </c>
      <c r="H41" s="57"/>
      <c r="I41" s="62">
        <f t="shared" si="12"/>
        <v>92</v>
      </c>
      <c r="J41" s="34">
        <f t="shared" si="12"/>
        <v>107</v>
      </c>
      <c r="K41" s="123">
        <v>39</v>
      </c>
      <c r="L41" s="122">
        <v>43</v>
      </c>
      <c r="M41" s="9">
        <f t="shared" si="13"/>
        <v>82</v>
      </c>
      <c r="N41" s="22"/>
      <c r="O41" s="21"/>
    </row>
    <row r="42" spans="1:15" ht="12.75">
      <c r="A42" s="8"/>
      <c r="B42" s="27" t="s">
        <v>15</v>
      </c>
      <c r="C42" s="95">
        <v>39</v>
      </c>
      <c r="D42" s="94">
        <v>5</v>
      </c>
      <c r="E42" s="95">
        <v>2</v>
      </c>
      <c r="F42" s="94"/>
      <c r="G42" s="94">
        <v>0</v>
      </c>
      <c r="H42" s="53"/>
      <c r="I42" s="63">
        <f t="shared" si="12"/>
        <v>41</v>
      </c>
      <c r="J42" s="27">
        <f t="shared" si="12"/>
        <v>5</v>
      </c>
      <c r="K42" s="118">
        <v>1</v>
      </c>
      <c r="L42" s="131">
        <v>103</v>
      </c>
      <c r="M42" s="27">
        <f t="shared" si="13"/>
        <v>104</v>
      </c>
      <c r="N42" s="21"/>
      <c r="O42" s="21"/>
    </row>
    <row r="43" spans="1:15" ht="12.75">
      <c r="A43" s="9"/>
      <c r="B43" s="28" t="s">
        <v>16</v>
      </c>
      <c r="C43" s="19">
        <f>SUM(C36:C42)</f>
        <v>4089</v>
      </c>
      <c r="D43" s="51">
        <f aca="true" t="shared" si="14" ref="D43:J43">SUM(D36:D42)</f>
        <v>1430</v>
      </c>
      <c r="E43" s="51">
        <f t="shared" si="14"/>
        <v>804</v>
      </c>
      <c r="F43" s="51">
        <f t="shared" si="14"/>
        <v>18</v>
      </c>
      <c r="G43" s="51">
        <f t="shared" si="14"/>
        <v>8</v>
      </c>
      <c r="H43" s="54">
        <f t="shared" si="14"/>
        <v>0</v>
      </c>
      <c r="I43" s="121">
        <f t="shared" si="14"/>
        <v>4901</v>
      </c>
      <c r="J43" s="28">
        <f t="shared" si="14"/>
        <v>1448</v>
      </c>
      <c r="K43" s="56">
        <f>SUM(K36:K42)</f>
        <v>395</v>
      </c>
      <c r="L43" s="54">
        <f>SUM(L36:L42)</f>
        <v>889</v>
      </c>
      <c r="M43" s="36">
        <f>SUM(M36:M42)</f>
        <v>1284</v>
      </c>
      <c r="N43" s="22"/>
      <c r="O43" s="21"/>
    </row>
    <row r="44" spans="1:15" ht="12.75">
      <c r="A44" s="10" t="s">
        <v>49</v>
      </c>
      <c r="B44" s="34" t="s">
        <v>23</v>
      </c>
      <c r="C44" s="115">
        <v>6303</v>
      </c>
      <c r="D44" s="94">
        <v>57</v>
      </c>
      <c r="E44" s="95">
        <v>698</v>
      </c>
      <c r="F44" s="94">
        <v>19</v>
      </c>
      <c r="G44" s="94">
        <v>9</v>
      </c>
      <c r="H44" s="53"/>
      <c r="I44" s="147">
        <f>SUM(C44,E44,G44)</f>
        <v>7010</v>
      </c>
      <c r="J44" s="34">
        <f>SUM(D44+F44+H44)</f>
        <v>76</v>
      </c>
      <c r="K44" s="148">
        <v>567</v>
      </c>
      <c r="L44" s="149">
        <v>1546</v>
      </c>
      <c r="M44" s="34">
        <f>SUM(K44+L44)</f>
        <v>2113</v>
      </c>
      <c r="N44" s="21"/>
      <c r="O44" s="21"/>
    </row>
    <row r="45" spans="1:15" ht="12.75">
      <c r="A45" s="9"/>
      <c r="B45" s="28" t="s">
        <v>16</v>
      </c>
      <c r="C45" s="19">
        <f>SUM(C44)</f>
        <v>6303</v>
      </c>
      <c r="D45" s="51">
        <f>SUM(D44)</f>
        <v>57</v>
      </c>
      <c r="E45" s="51">
        <f aca="true" t="shared" si="15" ref="E45:J45">SUM(E44)</f>
        <v>698</v>
      </c>
      <c r="F45" s="51">
        <f t="shared" si="15"/>
        <v>19</v>
      </c>
      <c r="G45" s="51">
        <f t="shared" si="15"/>
        <v>9</v>
      </c>
      <c r="H45" s="54">
        <f t="shared" si="15"/>
        <v>0</v>
      </c>
      <c r="I45" s="120">
        <f>SUM(C45+E45+G45)</f>
        <v>7010</v>
      </c>
      <c r="J45" s="28">
        <f t="shared" si="15"/>
        <v>76</v>
      </c>
      <c r="K45" s="56">
        <f>SUM(K44)</f>
        <v>567</v>
      </c>
      <c r="L45" s="55">
        <f>SUM(L44)</f>
        <v>1546</v>
      </c>
      <c r="M45" s="28">
        <f>SUM(M44)</f>
        <v>2113</v>
      </c>
      <c r="N45" s="21"/>
      <c r="O45" s="21"/>
    </row>
    <row r="46" spans="1:15" ht="12.75">
      <c r="A46" s="6" t="s">
        <v>50</v>
      </c>
      <c r="B46" s="34" t="s">
        <v>27</v>
      </c>
      <c r="C46" s="95">
        <v>9822</v>
      </c>
      <c r="D46" s="94">
        <v>1207</v>
      </c>
      <c r="E46" s="95">
        <v>1402</v>
      </c>
      <c r="F46" s="94">
        <v>37</v>
      </c>
      <c r="G46" s="94">
        <v>26</v>
      </c>
      <c r="H46" s="53"/>
      <c r="I46" s="34">
        <f>SUM(C46,E46,G46)</f>
        <v>11250</v>
      </c>
      <c r="J46" s="17">
        <f>SUM(D46+F46+H46)</f>
        <v>1244</v>
      </c>
      <c r="K46" s="123">
        <v>1371</v>
      </c>
      <c r="L46" s="131">
        <v>1482</v>
      </c>
      <c r="M46" s="34">
        <f>SUM(K46+L46)</f>
        <v>2853</v>
      </c>
      <c r="N46" s="22"/>
      <c r="O46" s="21"/>
    </row>
    <row r="47" spans="1:15" ht="13.5" thickBot="1">
      <c r="A47" s="32"/>
      <c r="B47" s="28" t="s">
        <v>16</v>
      </c>
      <c r="C47" s="19">
        <f aca="true" t="shared" si="16" ref="C47:H47">SUM(C46)</f>
        <v>9822</v>
      </c>
      <c r="D47" s="55">
        <f t="shared" si="16"/>
        <v>1207</v>
      </c>
      <c r="E47" s="55">
        <f t="shared" si="16"/>
        <v>1402</v>
      </c>
      <c r="F47" s="55">
        <f t="shared" si="16"/>
        <v>37</v>
      </c>
      <c r="G47" s="55">
        <f t="shared" si="16"/>
        <v>26</v>
      </c>
      <c r="H47" s="57">
        <f t="shared" si="16"/>
        <v>0</v>
      </c>
      <c r="I47" s="120">
        <f>SUM(C47+E47+G47)</f>
        <v>11250</v>
      </c>
      <c r="J47" s="28">
        <f>SUM(J46)</f>
        <v>1244</v>
      </c>
      <c r="K47" s="56">
        <f>SUM(K46)</f>
        <v>1371</v>
      </c>
      <c r="L47" s="55">
        <f>SUM(L46)</f>
        <v>1482</v>
      </c>
      <c r="M47" s="28">
        <f>SUM(M46)</f>
        <v>2853</v>
      </c>
      <c r="N47" s="23"/>
      <c r="O47" s="21"/>
    </row>
    <row r="48" spans="1:15" ht="12.75">
      <c r="A48" s="6" t="s">
        <v>52</v>
      </c>
      <c r="B48" s="34" t="s">
        <v>20</v>
      </c>
      <c r="C48" s="119">
        <v>3848</v>
      </c>
      <c r="D48" s="106">
        <v>117</v>
      </c>
      <c r="E48" s="119">
        <v>388</v>
      </c>
      <c r="F48" s="106"/>
      <c r="G48" s="106">
        <v>10</v>
      </c>
      <c r="H48" s="52"/>
      <c r="I48" s="63">
        <f>SUM(C48+E48+G48)</f>
        <v>4246</v>
      </c>
      <c r="J48" s="34">
        <f>SUM(D48+F48+H48)</f>
        <v>117</v>
      </c>
      <c r="K48" s="123">
        <v>558</v>
      </c>
      <c r="L48" s="57">
        <v>1084</v>
      </c>
      <c r="M48" s="150">
        <f>SUM(K48+L48)</f>
        <v>1642</v>
      </c>
      <c r="N48" s="23"/>
      <c r="O48" s="21"/>
    </row>
    <row r="49" spans="1:15" ht="12.75">
      <c r="A49" s="6"/>
      <c r="B49" s="34" t="s">
        <v>15</v>
      </c>
      <c r="C49" s="119"/>
      <c r="D49" s="94"/>
      <c r="E49" s="95"/>
      <c r="F49" s="94"/>
      <c r="G49" s="94"/>
      <c r="H49" s="53"/>
      <c r="I49" s="63">
        <f>SUM(C49+E49+G49)</f>
        <v>0</v>
      </c>
      <c r="J49" s="34">
        <f>SUM(D49+F49+H49)</f>
        <v>0</v>
      </c>
      <c r="K49" s="123"/>
      <c r="L49" s="57"/>
      <c r="M49" s="18">
        <f>SUM(K49+L49)</f>
        <v>0</v>
      </c>
      <c r="N49" s="23"/>
      <c r="O49" s="21"/>
    </row>
    <row r="50" spans="1:15" ht="13.5" thickBot="1">
      <c r="A50" s="33"/>
      <c r="B50" s="50" t="s">
        <v>16</v>
      </c>
      <c r="C50" s="19">
        <f>SUM(C48:C49)</f>
        <v>3848</v>
      </c>
      <c r="D50" s="51">
        <f>SUM(D48:D49)</f>
        <v>117</v>
      </c>
      <c r="E50" s="51">
        <f>SUM(E48:E49)</f>
        <v>388</v>
      </c>
      <c r="F50" s="51">
        <f>SUM(F48)</f>
        <v>0</v>
      </c>
      <c r="G50" s="51">
        <f aca="true" t="shared" si="17" ref="G50:M50">SUM(G48:G49)</f>
        <v>10</v>
      </c>
      <c r="H50" s="51">
        <f t="shared" si="17"/>
        <v>0</v>
      </c>
      <c r="I50" s="69">
        <f t="shared" si="17"/>
        <v>4246</v>
      </c>
      <c r="J50" s="70">
        <f t="shared" si="17"/>
        <v>117</v>
      </c>
      <c r="K50" s="71">
        <f t="shared" si="17"/>
        <v>558</v>
      </c>
      <c r="L50" s="72">
        <f t="shared" si="17"/>
        <v>1084</v>
      </c>
      <c r="M50" s="70">
        <f t="shared" si="17"/>
        <v>1642</v>
      </c>
      <c r="N50" s="22"/>
      <c r="O50" s="21"/>
    </row>
    <row r="51" spans="1:15" ht="13.5" thickBot="1">
      <c r="A51" s="76" t="s">
        <v>6</v>
      </c>
      <c r="B51" s="77"/>
      <c r="C51" s="16">
        <f aca="true" t="shared" si="18" ref="C51:M51">C12+C15+C18+C22+C25+C35+C43+C45+C47+C50</f>
        <v>98462</v>
      </c>
      <c r="D51" s="3">
        <f t="shared" si="18"/>
        <v>15204</v>
      </c>
      <c r="E51" s="3">
        <f t="shared" si="18"/>
        <v>15214</v>
      </c>
      <c r="F51" s="3">
        <f t="shared" si="18"/>
        <v>1268</v>
      </c>
      <c r="G51" s="3">
        <f t="shared" si="18"/>
        <v>164</v>
      </c>
      <c r="H51" s="15">
        <f t="shared" si="18"/>
        <v>0</v>
      </c>
      <c r="I51" s="39">
        <f t="shared" si="18"/>
        <v>113840</v>
      </c>
      <c r="J51" s="40">
        <f t="shared" si="18"/>
        <v>16472</v>
      </c>
      <c r="K51" s="5">
        <f t="shared" si="18"/>
        <v>10285</v>
      </c>
      <c r="L51" s="43">
        <f t="shared" si="18"/>
        <v>22636</v>
      </c>
      <c r="M51" s="40">
        <f t="shared" si="18"/>
        <v>32921</v>
      </c>
      <c r="N51" s="22"/>
      <c r="O51" s="21"/>
    </row>
    <row r="52" spans="1:11" ht="12.75">
      <c r="A52" s="4"/>
      <c r="D52" s="4"/>
      <c r="E52" s="4"/>
      <c r="G52" s="4"/>
      <c r="K52" s="1"/>
    </row>
    <row r="53" ht="12.75">
      <c r="F53" s="1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</sheetData>
  <sheetProtection/>
  <mergeCells count="12">
    <mergeCell ref="C5:D5"/>
    <mergeCell ref="E5:F5"/>
    <mergeCell ref="G5:H5"/>
    <mergeCell ref="I5:J5"/>
    <mergeCell ref="A51:B51"/>
    <mergeCell ref="A1:M1"/>
    <mergeCell ref="A2:O2"/>
    <mergeCell ref="A3:O3"/>
    <mergeCell ref="A4:B4"/>
    <mergeCell ref="C4:J4"/>
    <mergeCell ref="K4:M5"/>
    <mergeCell ref="A5:B6"/>
  </mergeCells>
  <printOptions/>
  <pageMargins left="1.5748031496062993" right="0.7874015748031497" top="0.5905511811023623" bottom="0.1968503937007874" header="0.5118110236220472" footer="0.31496062992125984"/>
  <pageSetup fitToHeight="1" fitToWidth="1" horizontalDpi="300" verticalDpi="3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Conselho Federal de Nutricionistas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Cristina Conte</cp:lastModifiedBy>
  <cp:lastPrinted>2016-08-30T16:12:17Z</cp:lastPrinted>
  <dcterms:created xsi:type="dcterms:W3CDTF">2001-11-07T10:10:22Z</dcterms:created>
  <dcterms:modified xsi:type="dcterms:W3CDTF">2016-08-30T16:12:23Z</dcterms:modified>
  <cp:category/>
  <cp:version/>
  <cp:contentType/>
  <cp:contentStatus/>
</cp:coreProperties>
</file>