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5480" windowHeight="8385" activeTab="0"/>
  </bookViews>
  <sheets>
    <sheet name="4-Trimestre-2017" sheetId="1" r:id="rId1"/>
  </sheets>
  <definedNames>
    <definedName name="_xlnm.Print_Area" localSheetId="0">'4-Trimestre-2017'!$A$1:$M$51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<sst xmlns="http://schemas.openxmlformats.org/spreadsheetml/2006/main" count="76" uniqueCount="54">
  <si>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</si>
  <si>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</si>
  <si>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</si>
  <si>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</si>
  <si>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</si>
  <si>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</si>
  <si>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</si>
  <si>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</si>
  <si>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</si>
  <si>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</si>
  <si>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</si>
  <si>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</si>
  <si>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</si>
  <si>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</si>
  <si>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</si>
  <si>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</si>
  <si>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</si>
  <si>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</si>
  <si>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</si>
  <si>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</si>
  <si>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</si>
  <si>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</si>
  <si>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</si>
  <si>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</si>
  <si>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</si>
  <si>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</si>
  <si>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</si>
  <si>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</si>
  <si>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</si>
  <si>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</si>
  <si>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</si>
  <si>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</si>
  <si>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</si>
  <si>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</si>
  <si>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</si>
  <si>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</si>
  <si>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</si>
  <si>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</si>
  <si>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</si>
  <si>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</si>
  <si>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</si>
  <si>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</si>
  <si>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</si>
  <si>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</si>
  <si>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</si>
  <si>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</si>
  <si>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</si>
  <si>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</si>
  <si>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</si>
  <si>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</si>
  <si>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</si>
  <si>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</si>
  <si>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</si>
  <si>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4º TRIMESTRE/2017 (1º/10/2017 A 31/12/2017)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</si>
</sst>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6" xfId="0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9" fillId="0" borderId="55" xfId="0" applyFont="1" applyBorder="1" applyAlignment="1">
      <alignment horizontal="center"/>
    </xf>
    <xf numFmtId="0" fontId="7" fillId="0" borderId="46" xfId="51" applyFont="1" applyFill="1" applyBorder="1" applyAlignment="1">
      <alignment horizontal="right"/>
    </xf>
    <xf numFmtId="0" fontId="7" fillId="0" borderId="47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26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57" xfId="0" applyFont="1" applyFill="1" applyBorder="1" applyAlignment="1">
      <alignment horizontal="right"/>
    </xf>
    <xf numFmtId="0" fontId="7" fillId="0" borderId="46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6" fillId="0" borderId="58" xfId="0" applyFont="1" applyFill="1" applyBorder="1" applyAlignment="1">
      <alignment horizontal="right"/>
    </xf>
    <xf numFmtId="0" fontId="7" fillId="0" borderId="28" xfId="51" applyFont="1" applyFill="1" applyBorder="1" applyAlignment="1">
      <alignment horizontal="right"/>
    </xf>
    <xf numFmtId="0" fontId="7" fillId="0" borderId="53" xfId="0" applyFont="1" applyFill="1" applyBorder="1" applyAlignment="1">
      <alignment/>
    </xf>
    <xf numFmtId="0" fontId="7" fillId="0" borderId="25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7" fillId="0" borderId="54" xfId="0" applyFont="1" applyFill="1" applyBorder="1" applyAlignment="1">
      <alignment horizontal="right"/>
    </xf>
    <xf numFmtId="0" fontId="6" fillId="0" borderId="59" xfId="0" applyFont="1" applyFill="1" applyBorder="1" applyAlignment="1">
      <alignment horizontal="right"/>
    </xf>
    <xf numFmtId="0" fontId="6" fillId="0" borderId="60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7" fillId="0" borderId="56" xfId="0" applyNumberFormat="1" applyFont="1" applyFill="1" applyBorder="1" applyAlignment="1">
      <alignment/>
    </xf>
    <xf numFmtId="1" fontId="7" fillId="0" borderId="62" xfId="0" applyNumberFormat="1" applyFont="1" applyFill="1" applyBorder="1" applyAlignment="1">
      <alignment/>
    </xf>
    <xf numFmtId="1" fontId="7" fillId="0" borderId="28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" fontId="7" fillId="0" borderId="35" xfId="0" applyNumberFormat="1" applyFont="1" applyFill="1" applyBorder="1" applyAlignment="1">
      <alignment/>
    </xf>
    <xf numFmtId="1" fontId="7" fillId="0" borderId="53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0" fontId="6" fillId="0" borderId="64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7" fillId="0" borderId="41" xfId="0" applyFont="1" applyFill="1" applyBorder="1" applyAlignment="1">
      <alignment horizontal="right"/>
    </xf>
    <xf numFmtId="0" fontId="6" fillId="0" borderId="43" xfId="0" applyFont="1" applyFill="1" applyBorder="1" applyAlignment="1">
      <alignment/>
    </xf>
    <xf numFmtId="0" fontId="8" fillId="0" borderId="40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65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67" xfId="0" applyFont="1" applyFill="1" applyBorder="1" applyAlignment="1">
      <alignment/>
    </xf>
    <xf numFmtId="0" fontId="8" fillId="0" borderId="68" xfId="0" applyFont="1" applyFill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40" zoomScaleNormal="140" zoomScalePageLayoutView="0" workbookViewId="0" topLeftCell="A1">
      <selection activeCell="A3" sqref="A3:O3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11.2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0.5" customHeight="1" thickBot="1">
      <c r="A3" s="83" t="s">
        <v>53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2.75">
      <c r="A4" s="85" t="s">
        <v>1</v>
      </c>
      <c r="B4" s="86"/>
      <c r="C4" s="87" t="s">
        <v>7</v>
      </c>
      <c r="D4" s="69"/>
      <c r="E4" s="69"/>
      <c r="F4" s="69"/>
      <c r="G4" s="69"/>
      <c r="H4" s="69"/>
      <c r="I4" s="69"/>
      <c r="J4" s="70"/>
      <c r="K4" s="68" t="s">
        <v>8</v>
      </c>
      <c r="L4" s="69"/>
      <c r="M4" s="70"/>
      <c r="N4" s="12"/>
      <c r="O4" s="12"/>
    </row>
    <row r="5" spans="1:15" ht="11.25" customHeight="1" thickBot="1">
      <c r="A5" s="74" t="s">
        <v>2</v>
      </c>
      <c r="B5" s="75"/>
      <c r="C5" s="78" t="s">
        <v>3</v>
      </c>
      <c r="D5" s="79"/>
      <c r="E5" s="79" t="s">
        <v>4</v>
      </c>
      <c r="F5" s="79"/>
      <c r="G5" s="79" t="s">
        <v>5</v>
      </c>
      <c r="H5" s="80"/>
      <c r="I5" s="78" t="s">
        <v>6</v>
      </c>
      <c r="J5" s="80"/>
      <c r="K5" s="71"/>
      <c r="L5" s="72"/>
      <c r="M5" s="73"/>
      <c r="N5" s="13"/>
      <c r="O5" s="13"/>
    </row>
    <row r="6" spans="1:15" ht="13.5" thickBot="1">
      <c r="A6" s="76"/>
      <c r="B6" s="77"/>
      <c r="C6" s="56" t="s">
        <v>10</v>
      </c>
      <c r="D6" s="55" t="s">
        <v>11</v>
      </c>
      <c r="E6" s="55" t="s">
        <v>10</v>
      </c>
      <c r="F6" s="55" t="s">
        <v>11</v>
      </c>
      <c r="G6" s="55" t="s">
        <v>10</v>
      </c>
      <c r="H6" s="54" t="s">
        <v>11</v>
      </c>
      <c r="I6" s="53" t="s">
        <v>10</v>
      </c>
      <c r="J6" s="53" t="s">
        <v>11</v>
      </c>
      <c r="K6" s="47" t="s">
        <v>9</v>
      </c>
      <c r="L6" s="48" t="s">
        <v>51</v>
      </c>
      <c r="M6" s="28" t="s">
        <v>6</v>
      </c>
      <c r="N6" s="13"/>
      <c r="O6" s="13"/>
    </row>
    <row r="7" spans="1:15" ht="12.75">
      <c r="A7" s="4" t="s">
        <v>17</v>
      </c>
      <c r="B7" s="46" t="s">
        <v>12</v>
      </c>
      <c r="C7" s="88">
        <v>3348</v>
      </c>
      <c r="D7" s="57">
        <v>618</v>
      </c>
      <c r="E7" s="89">
        <v>349</v>
      </c>
      <c r="F7" s="90">
        <v>40</v>
      </c>
      <c r="G7" s="90">
        <v>7</v>
      </c>
      <c r="H7" s="91">
        <v>0</v>
      </c>
      <c r="I7" s="92">
        <f aca="true" t="shared" si="0" ref="I7:J11">SUM(C7+E7+G7)</f>
        <v>3704</v>
      </c>
      <c r="J7" s="93">
        <f t="shared" si="0"/>
        <v>658</v>
      </c>
      <c r="K7" s="94">
        <v>392</v>
      </c>
      <c r="L7" s="95">
        <v>511</v>
      </c>
      <c r="M7" s="96">
        <f>SUM(K7,L7)</f>
        <v>903</v>
      </c>
      <c r="N7" s="14"/>
      <c r="O7" s="13"/>
    </row>
    <row r="8" spans="1:15" ht="12.75">
      <c r="A8" s="4"/>
      <c r="B8" s="33" t="s">
        <v>13</v>
      </c>
      <c r="C8" s="97">
        <v>2631</v>
      </c>
      <c r="D8" s="98">
        <v>250</v>
      </c>
      <c r="E8" s="58">
        <v>384</v>
      </c>
      <c r="F8" s="58">
        <v>11</v>
      </c>
      <c r="G8" s="99">
        <v>6</v>
      </c>
      <c r="H8" s="100">
        <v>0</v>
      </c>
      <c r="I8" s="101">
        <f t="shared" si="0"/>
        <v>3021</v>
      </c>
      <c r="J8" s="102">
        <f t="shared" si="0"/>
        <v>261</v>
      </c>
      <c r="K8" s="66">
        <v>297</v>
      </c>
      <c r="L8" s="38">
        <v>592</v>
      </c>
      <c r="M8" s="103">
        <f>SUM(K8,L8)</f>
        <v>889</v>
      </c>
      <c r="N8" s="14"/>
      <c r="O8" s="13"/>
    </row>
    <row r="9" spans="1:15" ht="12.75">
      <c r="A9" s="4"/>
      <c r="B9" s="33" t="s">
        <v>47</v>
      </c>
      <c r="C9" s="97">
        <v>1253</v>
      </c>
      <c r="D9" s="98">
        <v>19</v>
      </c>
      <c r="E9" s="58">
        <v>231</v>
      </c>
      <c r="F9" s="58">
        <v>0</v>
      </c>
      <c r="G9" s="58">
        <v>5</v>
      </c>
      <c r="H9" s="91">
        <v>0</v>
      </c>
      <c r="I9" s="104">
        <f t="shared" si="0"/>
        <v>1489</v>
      </c>
      <c r="J9" s="102">
        <f t="shared" si="0"/>
        <v>19</v>
      </c>
      <c r="K9" s="66">
        <v>163</v>
      </c>
      <c r="L9" s="38">
        <v>264</v>
      </c>
      <c r="M9" s="105">
        <f>SUM(K9,L9)</f>
        <v>427</v>
      </c>
      <c r="N9" s="14"/>
      <c r="O9" s="13"/>
    </row>
    <row r="10" spans="1:15" ht="12.75">
      <c r="A10" s="18"/>
      <c r="B10" s="9" t="s">
        <v>14</v>
      </c>
      <c r="C10" s="97">
        <v>314</v>
      </c>
      <c r="D10" s="98">
        <v>20</v>
      </c>
      <c r="E10" s="58">
        <v>80</v>
      </c>
      <c r="F10" s="58">
        <v>0</v>
      </c>
      <c r="G10" s="58">
        <v>1</v>
      </c>
      <c r="H10" s="106">
        <v>0</v>
      </c>
      <c r="I10" s="104">
        <f t="shared" si="0"/>
        <v>395</v>
      </c>
      <c r="J10" s="102">
        <f t="shared" si="0"/>
        <v>20</v>
      </c>
      <c r="K10" s="66">
        <v>67</v>
      </c>
      <c r="L10" s="38">
        <v>218</v>
      </c>
      <c r="M10" s="107">
        <f>SUM(K10,L10)</f>
        <v>285</v>
      </c>
      <c r="N10" s="14"/>
      <c r="O10" s="13"/>
    </row>
    <row r="11" spans="1:15" ht="13.5" thickBot="1">
      <c r="A11" s="4"/>
      <c r="B11" s="33" t="s">
        <v>15</v>
      </c>
      <c r="C11" s="97">
        <v>87</v>
      </c>
      <c r="D11" s="58">
        <v>4</v>
      </c>
      <c r="E11" s="58">
        <v>5</v>
      </c>
      <c r="F11" s="58">
        <v>0</v>
      </c>
      <c r="G11" s="58">
        <v>5</v>
      </c>
      <c r="H11" s="100">
        <v>0</v>
      </c>
      <c r="I11" s="104">
        <f t="shared" si="0"/>
        <v>97</v>
      </c>
      <c r="J11" s="108">
        <f t="shared" si="0"/>
        <v>4</v>
      </c>
      <c r="K11" s="66">
        <v>12</v>
      </c>
      <c r="L11" s="60">
        <v>3</v>
      </c>
      <c r="M11" s="104">
        <f>SUM(K11,L11)</f>
        <v>15</v>
      </c>
      <c r="N11" s="14"/>
      <c r="O11" s="13"/>
    </row>
    <row r="12" spans="1:15" ht="13.5" thickBot="1">
      <c r="A12" s="27"/>
      <c r="B12" s="50" t="s">
        <v>16</v>
      </c>
      <c r="C12" s="109">
        <f aca="true" t="shared" si="1" ref="C12:H12">SUM(C7:C11)</f>
        <v>7633</v>
      </c>
      <c r="D12" s="110">
        <f t="shared" si="1"/>
        <v>911</v>
      </c>
      <c r="E12" s="111">
        <f t="shared" si="1"/>
        <v>1049</v>
      </c>
      <c r="F12" s="110">
        <f t="shared" si="1"/>
        <v>51</v>
      </c>
      <c r="G12" s="110">
        <f t="shared" si="1"/>
        <v>24</v>
      </c>
      <c r="H12" s="112">
        <f t="shared" si="1"/>
        <v>0</v>
      </c>
      <c r="I12" s="113">
        <f aca="true" t="shared" si="2" ref="I12:I17">SUM(C12+E12+G12)</f>
        <v>8706</v>
      </c>
      <c r="J12" s="114">
        <f>SUM(J7:J11)</f>
        <v>962</v>
      </c>
      <c r="K12" s="115">
        <f>SUM(K7:K11)</f>
        <v>931</v>
      </c>
      <c r="L12" s="111">
        <f>SUM(L7:L11)</f>
        <v>1588</v>
      </c>
      <c r="M12" s="114">
        <f>SUM(M7:M11)</f>
        <v>2519</v>
      </c>
      <c r="N12" s="14"/>
      <c r="O12" s="13"/>
    </row>
    <row r="13" spans="1:21" ht="12.75">
      <c r="A13" s="21" t="s">
        <v>18</v>
      </c>
      <c r="B13" s="16" t="s">
        <v>19</v>
      </c>
      <c r="C13" s="62">
        <v>7983</v>
      </c>
      <c r="D13" s="58">
        <v>1245</v>
      </c>
      <c r="E13" s="63">
        <v>512</v>
      </c>
      <c r="F13" s="58">
        <v>4</v>
      </c>
      <c r="G13" s="58">
        <v>1</v>
      </c>
      <c r="H13" s="38">
        <v>0</v>
      </c>
      <c r="I13" s="39">
        <f t="shared" si="2"/>
        <v>8496</v>
      </c>
      <c r="J13" s="26">
        <f>SUM(D13+F13+H13)</f>
        <v>1249</v>
      </c>
      <c r="K13" s="116">
        <v>489</v>
      </c>
      <c r="L13" s="63">
        <v>4126</v>
      </c>
      <c r="M13" s="26">
        <f>SUM(K13+L13)</f>
        <v>4615</v>
      </c>
      <c r="N13" s="29"/>
      <c r="O13" s="29"/>
      <c r="P13" s="30"/>
      <c r="Q13" s="30"/>
      <c r="R13" s="30"/>
      <c r="S13" s="30"/>
      <c r="T13" s="30"/>
      <c r="U13" s="30"/>
    </row>
    <row r="14" spans="1:21" ht="13.5" thickBot="1">
      <c r="A14" s="4"/>
      <c r="B14" s="17" t="s">
        <v>15</v>
      </c>
      <c r="C14" s="59">
        <v>41</v>
      </c>
      <c r="D14" s="57">
        <v>6</v>
      </c>
      <c r="E14" s="59">
        <v>1</v>
      </c>
      <c r="F14" s="57">
        <v>0</v>
      </c>
      <c r="G14" s="57">
        <v>0</v>
      </c>
      <c r="H14" s="35">
        <v>0</v>
      </c>
      <c r="I14" s="40">
        <f t="shared" si="2"/>
        <v>42</v>
      </c>
      <c r="J14" s="19">
        <f>SUM(D14+F14+H14)</f>
        <v>6</v>
      </c>
      <c r="K14" s="45">
        <v>6</v>
      </c>
      <c r="L14" s="117">
        <v>0</v>
      </c>
      <c r="M14" s="19">
        <f>SUM(K14+L14)</f>
        <v>6</v>
      </c>
      <c r="N14" s="29"/>
      <c r="O14" s="29"/>
      <c r="P14" s="30"/>
      <c r="Q14" s="30"/>
      <c r="R14" s="30"/>
      <c r="S14" s="30"/>
      <c r="T14" s="30"/>
      <c r="U14" s="30"/>
    </row>
    <row r="15" spans="1:21" ht="13.5" thickBot="1">
      <c r="A15" s="5"/>
      <c r="B15" s="50" t="s">
        <v>16</v>
      </c>
      <c r="C15" s="11">
        <f aca="true" t="shared" si="3" ref="C15:H15">SUM(C13:C14)</f>
        <v>8024</v>
      </c>
      <c r="D15" s="34">
        <f t="shared" si="3"/>
        <v>1251</v>
      </c>
      <c r="E15" s="34">
        <f t="shared" si="3"/>
        <v>513</v>
      </c>
      <c r="F15" s="34">
        <f t="shared" si="3"/>
        <v>4</v>
      </c>
      <c r="G15" s="34">
        <f t="shared" si="3"/>
        <v>1</v>
      </c>
      <c r="H15" s="36">
        <f t="shared" si="3"/>
        <v>0</v>
      </c>
      <c r="I15" s="118">
        <f t="shared" si="2"/>
        <v>8538</v>
      </c>
      <c r="J15" s="20">
        <f>SUM(D15+F15+H15)</f>
        <v>1255</v>
      </c>
      <c r="K15" s="37">
        <f>SUM(K13:K14)</f>
        <v>495</v>
      </c>
      <c r="L15" s="64">
        <f>SUM(L13:L14)</f>
        <v>4126</v>
      </c>
      <c r="M15" s="20">
        <f>SUM(M13:M14)</f>
        <v>4621</v>
      </c>
      <c r="N15" s="31"/>
      <c r="O15" s="29"/>
      <c r="P15" s="30"/>
      <c r="Q15" s="30"/>
      <c r="R15" s="30"/>
      <c r="S15" s="30"/>
      <c r="T15" s="30"/>
      <c r="U15" s="30"/>
    </row>
    <row r="16" spans="1:15" ht="12.75">
      <c r="A16" s="4" t="s">
        <v>21</v>
      </c>
      <c r="B16" s="16" t="s">
        <v>22</v>
      </c>
      <c r="C16" s="62">
        <v>28864</v>
      </c>
      <c r="D16" s="60">
        <v>7882</v>
      </c>
      <c r="E16" s="60">
        <v>3842</v>
      </c>
      <c r="F16" s="60">
        <v>657</v>
      </c>
      <c r="G16" s="60">
        <v>30</v>
      </c>
      <c r="H16" s="38">
        <v>0</v>
      </c>
      <c r="I16" s="39">
        <f t="shared" si="2"/>
        <v>32736</v>
      </c>
      <c r="J16" s="26">
        <f>SUM(D16+F16+H16)</f>
        <v>8539</v>
      </c>
      <c r="K16" s="66">
        <v>2350</v>
      </c>
      <c r="L16" s="63">
        <v>5713</v>
      </c>
      <c r="M16" s="26">
        <f>SUM(K16+L16)</f>
        <v>8063</v>
      </c>
      <c r="N16" s="14"/>
      <c r="O16" s="13"/>
    </row>
    <row r="17" spans="1:15" ht="13.5" thickBot="1">
      <c r="A17" s="4"/>
      <c r="B17" s="17" t="s">
        <v>24</v>
      </c>
      <c r="C17" s="119">
        <v>1273</v>
      </c>
      <c r="D17" s="120">
        <v>52</v>
      </c>
      <c r="E17" s="120">
        <v>253</v>
      </c>
      <c r="F17" s="120">
        <v>0</v>
      </c>
      <c r="G17" s="120">
        <v>2</v>
      </c>
      <c r="H17" s="121">
        <v>0</v>
      </c>
      <c r="I17" s="122">
        <f t="shared" si="2"/>
        <v>1528</v>
      </c>
      <c r="J17" s="19">
        <f>SUM(D17+F17+H17)</f>
        <v>52</v>
      </c>
      <c r="K17" s="45">
        <v>152</v>
      </c>
      <c r="L17" s="117">
        <v>394</v>
      </c>
      <c r="M17" s="19">
        <f>SUM(K17+L17)</f>
        <v>546</v>
      </c>
      <c r="N17" s="14"/>
      <c r="O17" s="13"/>
    </row>
    <row r="18" spans="1:15" ht="12.75">
      <c r="A18" s="5"/>
      <c r="B18" s="49" t="s">
        <v>16</v>
      </c>
      <c r="C18" s="11">
        <f>SUM(C16:C17)</f>
        <v>30137</v>
      </c>
      <c r="D18" s="34">
        <f aca="true" t="shared" si="4" ref="D18:J18">SUM(D16:D17)</f>
        <v>7934</v>
      </c>
      <c r="E18" s="123">
        <f t="shared" si="4"/>
        <v>4095</v>
      </c>
      <c r="F18" s="123">
        <f t="shared" si="4"/>
        <v>657</v>
      </c>
      <c r="G18" s="123">
        <f t="shared" si="4"/>
        <v>32</v>
      </c>
      <c r="H18" s="124">
        <f t="shared" si="4"/>
        <v>0</v>
      </c>
      <c r="I18" s="125">
        <f t="shared" si="4"/>
        <v>34264</v>
      </c>
      <c r="J18" s="20">
        <f t="shared" si="4"/>
        <v>8591</v>
      </c>
      <c r="K18" s="126">
        <f>SUM(K16:K17)</f>
        <v>2502</v>
      </c>
      <c r="L18" s="64">
        <f>SUM(L16:L17)</f>
        <v>6107</v>
      </c>
      <c r="M18" s="20">
        <f>SUM(M16:M17)</f>
        <v>8609</v>
      </c>
      <c r="N18" s="14"/>
      <c r="O18" s="13"/>
    </row>
    <row r="19" spans="1:15" ht="12.75">
      <c r="A19" s="21" t="s">
        <v>25</v>
      </c>
      <c r="B19" s="10" t="s">
        <v>26</v>
      </c>
      <c r="C19" s="127">
        <v>12291</v>
      </c>
      <c r="D19" s="128">
        <v>475</v>
      </c>
      <c r="E19" s="129">
        <v>2498</v>
      </c>
      <c r="F19" s="128">
        <v>164</v>
      </c>
      <c r="G19" s="128">
        <v>29</v>
      </c>
      <c r="H19" s="38">
        <v>2</v>
      </c>
      <c r="I19" s="39">
        <f aca="true" t="shared" si="5" ref="I19:J24">SUM(C19+E19+G19)</f>
        <v>14818</v>
      </c>
      <c r="J19" s="26">
        <f t="shared" si="5"/>
        <v>641</v>
      </c>
      <c r="K19" s="129">
        <v>697</v>
      </c>
      <c r="L19" s="128">
        <v>1684</v>
      </c>
      <c r="M19" s="26">
        <f>SUM(K19+L19)</f>
        <v>2381</v>
      </c>
      <c r="N19" s="13"/>
      <c r="O19" s="13"/>
    </row>
    <row r="20" spans="1:15" ht="12.75">
      <c r="A20" s="4"/>
      <c r="B20" s="17" t="s">
        <v>28</v>
      </c>
      <c r="C20" s="130">
        <v>1871</v>
      </c>
      <c r="D20" s="131">
        <v>121</v>
      </c>
      <c r="E20" s="132">
        <v>521</v>
      </c>
      <c r="F20" s="131">
        <v>9</v>
      </c>
      <c r="G20" s="131">
        <v>8</v>
      </c>
      <c r="H20" s="121">
        <v>0</v>
      </c>
      <c r="I20" s="40">
        <f t="shared" si="5"/>
        <v>2400</v>
      </c>
      <c r="J20" s="19">
        <f t="shared" si="5"/>
        <v>130</v>
      </c>
      <c r="K20" s="132">
        <v>243</v>
      </c>
      <c r="L20" s="131">
        <v>333</v>
      </c>
      <c r="M20" s="19">
        <f>SUM(K20+L20)</f>
        <v>576</v>
      </c>
      <c r="N20" s="13"/>
      <c r="O20" s="13"/>
    </row>
    <row r="21" spans="1:15" ht="13.5" thickBot="1">
      <c r="A21" s="4"/>
      <c r="B21" s="17" t="s">
        <v>15</v>
      </c>
      <c r="C21" s="127">
        <v>164</v>
      </c>
      <c r="D21" s="133">
        <v>4</v>
      </c>
      <c r="E21" s="130">
        <v>47</v>
      </c>
      <c r="F21" s="133">
        <v>2</v>
      </c>
      <c r="G21" s="133">
        <v>36</v>
      </c>
      <c r="H21" s="35">
        <v>6</v>
      </c>
      <c r="I21" s="40">
        <f t="shared" si="5"/>
        <v>247</v>
      </c>
      <c r="J21" s="19">
        <f t="shared" si="5"/>
        <v>12</v>
      </c>
      <c r="K21" s="130">
        <v>6</v>
      </c>
      <c r="L21" s="134">
        <v>17</v>
      </c>
      <c r="M21" s="26">
        <f>SUM(K21+L21)</f>
        <v>23</v>
      </c>
      <c r="N21" s="13"/>
      <c r="O21" s="13"/>
    </row>
    <row r="22" spans="1:15" ht="13.5" thickBot="1">
      <c r="A22" s="23"/>
      <c r="B22" s="50" t="s">
        <v>16</v>
      </c>
      <c r="C22" s="34">
        <f aca="true" t="shared" si="6" ref="C22:M22">SUM(C19+C20+C21)</f>
        <v>14326</v>
      </c>
      <c r="D22" s="34">
        <f t="shared" si="6"/>
        <v>600</v>
      </c>
      <c r="E22" s="34">
        <f t="shared" si="6"/>
        <v>3066</v>
      </c>
      <c r="F22" s="34">
        <f t="shared" si="6"/>
        <v>175</v>
      </c>
      <c r="G22" s="34">
        <f t="shared" si="6"/>
        <v>73</v>
      </c>
      <c r="H22" s="36">
        <f t="shared" si="6"/>
        <v>8</v>
      </c>
      <c r="I22" s="135">
        <f t="shared" si="6"/>
        <v>17465</v>
      </c>
      <c r="J22" s="20">
        <f t="shared" si="6"/>
        <v>783</v>
      </c>
      <c r="K22" s="37">
        <f t="shared" si="6"/>
        <v>946</v>
      </c>
      <c r="L22" s="136">
        <f t="shared" si="6"/>
        <v>2034</v>
      </c>
      <c r="M22" s="20">
        <f t="shared" si="6"/>
        <v>2980</v>
      </c>
      <c r="N22" s="14"/>
      <c r="O22" s="13"/>
    </row>
    <row r="23" spans="1:15" ht="12.75">
      <c r="A23" s="4" t="s">
        <v>29</v>
      </c>
      <c r="B23" s="16" t="s">
        <v>30</v>
      </c>
      <c r="C23" s="62">
        <v>6142</v>
      </c>
      <c r="D23" s="58">
        <v>1202</v>
      </c>
      <c r="E23" s="63">
        <v>1328</v>
      </c>
      <c r="F23" s="58">
        <v>65</v>
      </c>
      <c r="G23" s="58">
        <v>23</v>
      </c>
      <c r="H23" s="38">
        <v>0</v>
      </c>
      <c r="I23" s="39">
        <f t="shared" si="5"/>
        <v>7493</v>
      </c>
      <c r="J23" s="26">
        <f t="shared" si="5"/>
        <v>1267</v>
      </c>
      <c r="K23" s="116">
        <v>647</v>
      </c>
      <c r="L23" s="60">
        <v>826</v>
      </c>
      <c r="M23" s="26">
        <f>SUM(K23+L23)</f>
        <v>1473</v>
      </c>
      <c r="N23" s="13"/>
      <c r="O23" s="13"/>
    </row>
    <row r="24" spans="1:15" ht="13.5" thickBot="1">
      <c r="A24" s="4"/>
      <c r="B24" s="17" t="s">
        <v>31</v>
      </c>
      <c r="C24" s="59">
        <v>1078</v>
      </c>
      <c r="D24" s="57">
        <v>437</v>
      </c>
      <c r="E24" s="59">
        <v>276</v>
      </c>
      <c r="F24" s="57">
        <v>8</v>
      </c>
      <c r="G24" s="57">
        <v>11</v>
      </c>
      <c r="H24" s="35">
        <v>0</v>
      </c>
      <c r="I24" s="40">
        <f t="shared" si="5"/>
        <v>1365</v>
      </c>
      <c r="J24" s="19">
        <f>SUM(D24+F24+H24)</f>
        <v>445</v>
      </c>
      <c r="K24" s="45">
        <v>75</v>
      </c>
      <c r="L24" s="65">
        <v>157</v>
      </c>
      <c r="M24" s="19">
        <f>SUM(K24+L24)</f>
        <v>232</v>
      </c>
      <c r="N24" s="13"/>
      <c r="O24" s="13"/>
    </row>
    <row r="25" spans="1:15" ht="13.5" thickBot="1">
      <c r="A25" s="5"/>
      <c r="B25" s="50" t="s">
        <v>16</v>
      </c>
      <c r="C25" s="37">
        <f>SUM(C23:C24)</f>
        <v>7220</v>
      </c>
      <c r="D25" s="34">
        <f aca="true" t="shared" si="7" ref="D25:J25">SUM(D23:D24)</f>
        <v>1639</v>
      </c>
      <c r="E25" s="34">
        <f t="shared" si="7"/>
        <v>1604</v>
      </c>
      <c r="F25" s="34">
        <f t="shared" si="7"/>
        <v>73</v>
      </c>
      <c r="G25" s="34">
        <f t="shared" si="7"/>
        <v>34</v>
      </c>
      <c r="H25" s="36">
        <f t="shared" si="7"/>
        <v>0</v>
      </c>
      <c r="I25" s="137">
        <f t="shared" si="7"/>
        <v>8858</v>
      </c>
      <c r="J25" s="20">
        <f t="shared" si="7"/>
        <v>1712</v>
      </c>
      <c r="K25" s="37">
        <f>SUM(K23:K24)</f>
        <v>722</v>
      </c>
      <c r="L25" s="136">
        <f>SUM(L23:L24)</f>
        <v>983</v>
      </c>
      <c r="M25" s="20">
        <f>SUM(M23:M24)</f>
        <v>1705</v>
      </c>
      <c r="N25" s="14"/>
      <c r="O25" s="13"/>
    </row>
    <row r="26" spans="1:15" ht="12.75">
      <c r="A26" s="4" t="s">
        <v>32</v>
      </c>
      <c r="B26" s="16" t="s">
        <v>33</v>
      </c>
      <c r="C26" s="138">
        <v>1216</v>
      </c>
      <c r="D26" s="139">
        <v>159</v>
      </c>
      <c r="E26" s="139">
        <v>240</v>
      </c>
      <c r="F26" s="139">
        <v>0</v>
      </c>
      <c r="G26" s="139">
        <v>4</v>
      </c>
      <c r="H26" s="38">
        <v>0</v>
      </c>
      <c r="I26" s="26">
        <f>SUM(C26+E26+G26)</f>
        <v>1460</v>
      </c>
      <c r="J26" s="26">
        <f aca="true" t="shared" si="8" ref="J26:J34">SUM(D26+F26+H26)</f>
        <v>159</v>
      </c>
      <c r="K26" s="138">
        <v>86</v>
      </c>
      <c r="L26" s="140">
        <v>212</v>
      </c>
      <c r="M26" s="26">
        <f aca="true" t="shared" si="9" ref="M26:M34">SUM(K26+L26)</f>
        <v>298</v>
      </c>
      <c r="N26" s="32"/>
      <c r="O26" s="13"/>
    </row>
    <row r="27" spans="1:15" ht="12.75">
      <c r="A27" s="4"/>
      <c r="B27" s="33" t="s">
        <v>34</v>
      </c>
      <c r="C27" s="141">
        <v>2219</v>
      </c>
      <c r="D27" s="142">
        <v>68</v>
      </c>
      <c r="E27" s="142">
        <v>971</v>
      </c>
      <c r="F27" s="142">
        <v>1</v>
      </c>
      <c r="G27" s="142">
        <v>3</v>
      </c>
      <c r="H27" s="35">
        <v>0</v>
      </c>
      <c r="I27" s="17">
        <f aca="true" t="shared" si="10" ref="I27:I34">SUM(C27+E27+G27)</f>
        <v>3193</v>
      </c>
      <c r="J27" s="10">
        <f t="shared" si="8"/>
        <v>69</v>
      </c>
      <c r="K27" s="141">
        <v>173</v>
      </c>
      <c r="L27" s="142">
        <v>375</v>
      </c>
      <c r="M27" s="22">
        <f t="shared" si="9"/>
        <v>548</v>
      </c>
      <c r="N27" s="32"/>
      <c r="O27" s="13"/>
    </row>
    <row r="28" spans="1:15" ht="12.75">
      <c r="A28" s="18"/>
      <c r="B28" s="9" t="s">
        <v>35</v>
      </c>
      <c r="C28" s="141">
        <v>1789</v>
      </c>
      <c r="D28" s="142">
        <v>402</v>
      </c>
      <c r="E28" s="142">
        <v>575</v>
      </c>
      <c r="F28" s="142">
        <v>1</v>
      </c>
      <c r="G28" s="142">
        <v>3</v>
      </c>
      <c r="H28" s="38">
        <v>0</v>
      </c>
      <c r="I28" s="22">
        <f t="shared" si="10"/>
        <v>2367</v>
      </c>
      <c r="J28" s="22">
        <f t="shared" si="8"/>
        <v>403</v>
      </c>
      <c r="K28" s="141">
        <v>156</v>
      </c>
      <c r="L28" s="142">
        <v>140</v>
      </c>
      <c r="M28" s="22">
        <f t="shared" si="9"/>
        <v>296</v>
      </c>
      <c r="N28" s="32"/>
      <c r="O28" s="13"/>
    </row>
    <row r="29" spans="1:15" ht="12.75">
      <c r="A29" s="4"/>
      <c r="B29" s="17" t="s">
        <v>36</v>
      </c>
      <c r="C29" s="141">
        <v>1724</v>
      </c>
      <c r="D29" s="142">
        <v>45</v>
      </c>
      <c r="E29" s="142">
        <v>658</v>
      </c>
      <c r="F29" s="142">
        <v>0</v>
      </c>
      <c r="G29" s="142">
        <v>3</v>
      </c>
      <c r="H29" s="38">
        <v>0</v>
      </c>
      <c r="I29" s="22">
        <f t="shared" si="10"/>
        <v>2385</v>
      </c>
      <c r="J29" s="22">
        <f t="shared" si="8"/>
        <v>45</v>
      </c>
      <c r="K29" s="141">
        <v>40</v>
      </c>
      <c r="L29" s="142">
        <v>240</v>
      </c>
      <c r="M29" s="22">
        <f t="shared" si="9"/>
        <v>280</v>
      </c>
      <c r="N29" s="32"/>
      <c r="O29" s="13"/>
    </row>
    <row r="30" spans="1:15" ht="12.75">
      <c r="A30" s="18"/>
      <c r="B30" s="9" t="s">
        <v>37</v>
      </c>
      <c r="C30" s="141">
        <v>3029</v>
      </c>
      <c r="D30" s="142">
        <v>396</v>
      </c>
      <c r="E30" s="142">
        <v>1167</v>
      </c>
      <c r="F30" s="142">
        <v>9</v>
      </c>
      <c r="G30" s="142">
        <v>4</v>
      </c>
      <c r="H30" s="38">
        <v>0</v>
      </c>
      <c r="I30" s="22">
        <f t="shared" si="10"/>
        <v>4200</v>
      </c>
      <c r="J30" s="26">
        <f t="shared" si="8"/>
        <v>405</v>
      </c>
      <c r="K30" s="141">
        <v>830</v>
      </c>
      <c r="L30" s="142">
        <v>774</v>
      </c>
      <c r="M30" s="22">
        <f t="shared" si="9"/>
        <v>1604</v>
      </c>
      <c r="N30" s="32"/>
      <c r="O30" s="13"/>
    </row>
    <row r="31" spans="1:15" ht="12.75">
      <c r="A31" s="18"/>
      <c r="B31" s="17" t="s">
        <v>38</v>
      </c>
      <c r="C31" s="141">
        <v>1677</v>
      </c>
      <c r="D31" s="142">
        <v>19</v>
      </c>
      <c r="E31" s="142">
        <v>299</v>
      </c>
      <c r="F31" s="142">
        <v>1</v>
      </c>
      <c r="G31" s="142">
        <v>0</v>
      </c>
      <c r="H31" s="38">
        <v>0</v>
      </c>
      <c r="I31" s="22">
        <f t="shared" si="10"/>
        <v>1976</v>
      </c>
      <c r="J31" s="26">
        <f t="shared" si="8"/>
        <v>20</v>
      </c>
      <c r="K31" s="141">
        <v>90</v>
      </c>
      <c r="L31" s="142">
        <v>258</v>
      </c>
      <c r="M31" s="22">
        <f t="shared" si="9"/>
        <v>348</v>
      </c>
      <c r="N31" s="32"/>
      <c r="O31" s="13"/>
    </row>
    <row r="32" spans="1:15" ht="12.75">
      <c r="A32" s="4"/>
      <c r="B32" s="33" t="s">
        <v>39</v>
      </c>
      <c r="C32" s="141">
        <v>2731</v>
      </c>
      <c r="D32" s="142">
        <v>201</v>
      </c>
      <c r="E32" s="142">
        <v>55</v>
      </c>
      <c r="F32" s="142">
        <v>6</v>
      </c>
      <c r="G32" s="142">
        <v>2</v>
      </c>
      <c r="H32" s="38">
        <v>0</v>
      </c>
      <c r="I32" s="22">
        <f t="shared" si="10"/>
        <v>2788</v>
      </c>
      <c r="J32" s="26">
        <f t="shared" si="8"/>
        <v>207</v>
      </c>
      <c r="K32" s="141">
        <v>167</v>
      </c>
      <c r="L32" s="142">
        <v>364</v>
      </c>
      <c r="M32" s="26">
        <f t="shared" si="9"/>
        <v>531</v>
      </c>
      <c r="N32" s="32"/>
      <c r="O32" s="13"/>
    </row>
    <row r="33" spans="1:15" ht="12.75">
      <c r="A33" s="4"/>
      <c r="B33" s="17" t="s">
        <v>48</v>
      </c>
      <c r="C33" s="141">
        <v>0</v>
      </c>
      <c r="D33" s="142">
        <v>0</v>
      </c>
      <c r="E33" s="142">
        <v>0</v>
      </c>
      <c r="F33" s="142">
        <v>0</v>
      </c>
      <c r="G33" s="142">
        <v>0</v>
      </c>
      <c r="H33" s="121">
        <v>0</v>
      </c>
      <c r="I33" s="26">
        <f t="shared" si="10"/>
        <v>0</v>
      </c>
      <c r="J33" s="26">
        <f t="shared" si="8"/>
        <v>0</v>
      </c>
      <c r="K33" s="141">
        <v>0</v>
      </c>
      <c r="L33" s="142">
        <v>0</v>
      </c>
      <c r="M33" s="26">
        <f t="shared" si="9"/>
        <v>0</v>
      </c>
      <c r="N33" s="32"/>
      <c r="O33" s="13"/>
    </row>
    <row r="34" spans="1:15" ht="13.5" thickBot="1">
      <c r="A34" s="4"/>
      <c r="B34" s="17" t="s">
        <v>15</v>
      </c>
      <c r="C34" s="143">
        <v>202</v>
      </c>
      <c r="D34" s="144">
        <v>22</v>
      </c>
      <c r="E34" s="144">
        <v>15</v>
      </c>
      <c r="F34" s="144">
        <v>0</v>
      </c>
      <c r="G34" s="144">
        <v>10</v>
      </c>
      <c r="H34" s="121">
        <v>0</v>
      </c>
      <c r="I34" s="122">
        <f t="shared" si="10"/>
        <v>227</v>
      </c>
      <c r="J34" s="26">
        <f t="shared" si="8"/>
        <v>22</v>
      </c>
      <c r="K34" s="143">
        <v>181</v>
      </c>
      <c r="L34" s="145">
        <v>48</v>
      </c>
      <c r="M34" s="26">
        <f t="shared" si="9"/>
        <v>229</v>
      </c>
      <c r="N34" s="32"/>
      <c r="O34" s="13"/>
    </row>
    <row r="35" spans="1:15" ht="13.5" thickBot="1">
      <c r="A35" s="5"/>
      <c r="B35" s="50" t="s">
        <v>16</v>
      </c>
      <c r="C35" s="11">
        <f aca="true" t="shared" si="11" ref="C35:M35">SUM(C26:C34)</f>
        <v>14587</v>
      </c>
      <c r="D35" s="34">
        <f t="shared" si="11"/>
        <v>1312</v>
      </c>
      <c r="E35" s="34">
        <f t="shared" si="11"/>
        <v>3980</v>
      </c>
      <c r="F35" s="34">
        <f t="shared" si="11"/>
        <v>18</v>
      </c>
      <c r="G35" s="34">
        <f t="shared" si="11"/>
        <v>29</v>
      </c>
      <c r="H35" s="36">
        <f t="shared" si="11"/>
        <v>0</v>
      </c>
      <c r="I35" s="137">
        <f t="shared" si="11"/>
        <v>18596</v>
      </c>
      <c r="J35" s="20">
        <f t="shared" si="11"/>
        <v>1330</v>
      </c>
      <c r="K35" s="37">
        <f t="shared" si="11"/>
        <v>1723</v>
      </c>
      <c r="L35" s="36">
        <f t="shared" si="11"/>
        <v>2411</v>
      </c>
      <c r="M35" s="61">
        <f t="shared" si="11"/>
        <v>4134</v>
      </c>
      <c r="N35" s="31"/>
      <c r="O35" s="13"/>
    </row>
    <row r="36" spans="1:15" ht="12.75">
      <c r="A36" s="4" t="s">
        <v>40</v>
      </c>
      <c r="B36" s="16" t="s">
        <v>41</v>
      </c>
      <c r="C36" s="62">
        <v>1906</v>
      </c>
      <c r="D36" s="58">
        <v>182</v>
      </c>
      <c r="E36" s="63">
        <v>365</v>
      </c>
      <c r="F36" s="58">
        <v>3</v>
      </c>
      <c r="G36" s="58">
        <v>7</v>
      </c>
      <c r="H36" s="38">
        <v>0</v>
      </c>
      <c r="I36" s="39">
        <f aca="true" t="shared" si="12" ref="I36:J42">SUM(C36+E36+G36)</f>
        <v>2278</v>
      </c>
      <c r="J36" s="26">
        <f t="shared" si="12"/>
        <v>185</v>
      </c>
      <c r="K36" s="66">
        <v>289</v>
      </c>
      <c r="L36" s="60">
        <v>332</v>
      </c>
      <c r="M36" s="26">
        <f aca="true" t="shared" si="13" ref="M36:M42">SUM(K36+L36)</f>
        <v>621</v>
      </c>
      <c r="N36" s="29"/>
      <c r="O36" s="13"/>
    </row>
    <row r="37" spans="1:15" ht="12.75">
      <c r="A37" s="4"/>
      <c r="B37" s="17" t="s">
        <v>42</v>
      </c>
      <c r="C37" s="62">
        <v>170</v>
      </c>
      <c r="D37" s="58">
        <v>40</v>
      </c>
      <c r="E37" s="63">
        <v>7</v>
      </c>
      <c r="F37" s="58">
        <v>0</v>
      </c>
      <c r="G37" s="58">
        <v>0</v>
      </c>
      <c r="H37" s="38">
        <v>0</v>
      </c>
      <c r="I37" s="39">
        <f t="shared" si="12"/>
        <v>177</v>
      </c>
      <c r="J37" s="26">
        <f t="shared" si="12"/>
        <v>40</v>
      </c>
      <c r="K37" s="66">
        <v>87</v>
      </c>
      <c r="L37" s="60">
        <v>33</v>
      </c>
      <c r="M37" s="26">
        <f t="shared" si="13"/>
        <v>120</v>
      </c>
      <c r="N37" s="29"/>
      <c r="O37" s="13"/>
    </row>
    <row r="38" spans="1:15" ht="12.75">
      <c r="A38" s="4"/>
      <c r="B38" s="17" t="s">
        <v>43</v>
      </c>
      <c r="C38" s="59">
        <v>359</v>
      </c>
      <c r="D38" s="57">
        <v>118</v>
      </c>
      <c r="E38" s="59">
        <v>40</v>
      </c>
      <c r="F38" s="57">
        <v>1</v>
      </c>
      <c r="G38" s="59">
        <v>0</v>
      </c>
      <c r="H38" s="35">
        <v>0</v>
      </c>
      <c r="I38" s="17">
        <f t="shared" si="12"/>
        <v>399</v>
      </c>
      <c r="J38" s="9">
        <f t="shared" si="12"/>
        <v>119</v>
      </c>
      <c r="K38" s="67">
        <v>41</v>
      </c>
      <c r="L38" s="65">
        <v>35</v>
      </c>
      <c r="M38" s="17">
        <f t="shared" si="13"/>
        <v>76</v>
      </c>
      <c r="N38" s="29"/>
      <c r="O38" s="13"/>
    </row>
    <row r="39" spans="1:15" ht="12.75">
      <c r="A39" s="4"/>
      <c r="B39" s="33" t="s">
        <v>44</v>
      </c>
      <c r="C39" s="66">
        <v>1581</v>
      </c>
      <c r="D39" s="58">
        <v>1021</v>
      </c>
      <c r="E39" s="63">
        <v>266</v>
      </c>
      <c r="F39" s="58">
        <v>0</v>
      </c>
      <c r="G39" s="58">
        <v>1</v>
      </c>
      <c r="H39" s="38">
        <v>0</v>
      </c>
      <c r="I39" s="39">
        <f t="shared" si="12"/>
        <v>1848</v>
      </c>
      <c r="J39" s="26">
        <f t="shared" si="12"/>
        <v>1021</v>
      </c>
      <c r="K39" s="66">
        <v>279</v>
      </c>
      <c r="L39" s="60">
        <v>221</v>
      </c>
      <c r="M39" s="26">
        <f t="shared" si="13"/>
        <v>500</v>
      </c>
      <c r="N39" s="14"/>
      <c r="O39" s="13"/>
    </row>
    <row r="40" spans="1:15" ht="12.75">
      <c r="A40" s="4"/>
      <c r="B40" s="17" t="s">
        <v>45</v>
      </c>
      <c r="C40" s="59">
        <v>562</v>
      </c>
      <c r="D40" s="57">
        <v>173</v>
      </c>
      <c r="E40" s="59">
        <v>142</v>
      </c>
      <c r="F40" s="57">
        <v>1</v>
      </c>
      <c r="G40" s="57">
        <v>1</v>
      </c>
      <c r="H40" s="35">
        <v>0</v>
      </c>
      <c r="I40" s="9">
        <f t="shared" si="12"/>
        <v>705</v>
      </c>
      <c r="J40" s="17">
        <f t="shared" si="12"/>
        <v>174</v>
      </c>
      <c r="K40" s="67">
        <v>132</v>
      </c>
      <c r="L40" s="35">
        <v>76</v>
      </c>
      <c r="M40" s="10">
        <f t="shared" si="13"/>
        <v>208</v>
      </c>
      <c r="N40" s="13"/>
      <c r="O40" s="13"/>
    </row>
    <row r="41" spans="1:15" ht="12.75">
      <c r="A41" s="4"/>
      <c r="B41" s="33" t="s">
        <v>46</v>
      </c>
      <c r="C41" s="66">
        <v>101</v>
      </c>
      <c r="D41" s="58">
        <v>115</v>
      </c>
      <c r="E41" s="63">
        <v>3</v>
      </c>
      <c r="F41" s="58">
        <v>1</v>
      </c>
      <c r="G41" s="58">
        <v>0</v>
      </c>
      <c r="H41" s="38">
        <v>0</v>
      </c>
      <c r="I41" s="39">
        <f t="shared" si="12"/>
        <v>104</v>
      </c>
      <c r="J41" s="26">
        <f t="shared" si="12"/>
        <v>116</v>
      </c>
      <c r="K41" s="66">
        <v>55</v>
      </c>
      <c r="L41" s="60">
        <v>40</v>
      </c>
      <c r="M41" s="7">
        <f t="shared" si="13"/>
        <v>95</v>
      </c>
      <c r="N41" s="14"/>
      <c r="O41" s="13"/>
    </row>
    <row r="42" spans="1:15" ht="13.5" thickBot="1">
      <c r="A42" s="6"/>
      <c r="B42" s="17" t="s">
        <v>15</v>
      </c>
      <c r="C42" s="59">
        <v>35</v>
      </c>
      <c r="D42" s="57">
        <v>7</v>
      </c>
      <c r="E42" s="59">
        <v>5</v>
      </c>
      <c r="F42" s="57">
        <v>0</v>
      </c>
      <c r="G42" s="57">
        <v>1</v>
      </c>
      <c r="H42" s="35">
        <v>0</v>
      </c>
      <c r="I42" s="40">
        <f t="shared" si="12"/>
        <v>41</v>
      </c>
      <c r="J42" s="19">
        <f t="shared" si="12"/>
        <v>7</v>
      </c>
      <c r="K42" s="45">
        <v>0</v>
      </c>
      <c r="L42" s="65">
        <v>0</v>
      </c>
      <c r="M42" s="19">
        <f t="shared" si="13"/>
        <v>0</v>
      </c>
      <c r="N42" s="13"/>
      <c r="O42" s="13"/>
    </row>
    <row r="43" spans="1:15" ht="13.5" thickBot="1">
      <c r="A43" s="7"/>
      <c r="B43" s="50" t="s">
        <v>16</v>
      </c>
      <c r="C43" s="11">
        <f>SUM(C36:C42)</f>
        <v>4714</v>
      </c>
      <c r="D43" s="34">
        <f aca="true" t="shared" si="14" ref="D43:J43">SUM(D36:D42)</f>
        <v>1656</v>
      </c>
      <c r="E43" s="34">
        <f t="shared" si="14"/>
        <v>828</v>
      </c>
      <c r="F43" s="34">
        <f t="shared" si="14"/>
        <v>6</v>
      </c>
      <c r="G43" s="34">
        <f t="shared" si="14"/>
        <v>10</v>
      </c>
      <c r="H43" s="36">
        <f t="shared" si="14"/>
        <v>0</v>
      </c>
      <c r="I43" s="64">
        <f t="shared" si="14"/>
        <v>5552</v>
      </c>
      <c r="J43" s="20">
        <f t="shared" si="14"/>
        <v>1662</v>
      </c>
      <c r="K43" s="37">
        <f>SUM(K36:K42)</f>
        <v>883</v>
      </c>
      <c r="L43" s="36">
        <f>SUM(L36:L42)</f>
        <v>737</v>
      </c>
      <c r="M43" s="61">
        <f>SUM(M36:M42)</f>
        <v>1620</v>
      </c>
      <c r="N43" s="14"/>
      <c r="O43" s="13"/>
    </row>
    <row r="44" spans="1:15" ht="13.5" thickBot="1">
      <c r="A44" s="8" t="s">
        <v>49</v>
      </c>
      <c r="B44" s="16" t="s">
        <v>23</v>
      </c>
      <c r="C44" s="58">
        <v>6696</v>
      </c>
      <c r="D44" s="57">
        <v>83</v>
      </c>
      <c r="E44" s="59">
        <v>757</v>
      </c>
      <c r="F44" s="57">
        <v>7</v>
      </c>
      <c r="G44" s="57">
        <v>9</v>
      </c>
      <c r="H44" s="35">
        <v>0</v>
      </c>
      <c r="I44" s="146">
        <f>SUM(C44,E44,G44)</f>
        <v>7462</v>
      </c>
      <c r="J44" s="26">
        <f>SUM(D44+F44+H44)</f>
        <v>90</v>
      </c>
      <c r="K44" s="147">
        <v>655</v>
      </c>
      <c r="L44" s="148">
        <v>1710</v>
      </c>
      <c r="M44" s="26">
        <f>SUM(K44+L44)</f>
        <v>2365</v>
      </c>
      <c r="N44" s="13"/>
      <c r="O44" s="13"/>
    </row>
    <row r="45" spans="1:15" ht="13.5" thickBot="1">
      <c r="A45" s="7"/>
      <c r="B45" s="50" t="s">
        <v>16</v>
      </c>
      <c r="C45" s="11">
        <f>SUM(C44)</f>
        <v>6696</v>
      </c>
      <c r="D45" s="34">
        <f>SUM(D44)</f>
        <v>83</v>
      </c>
      <c r="E45" s="34">
        <v>757</v>
      </c>
      <c r="F45" s="34">
        <f>SUM(F44)</f>
        <v>7</v>
      </c>
      <c r="G45" s="34">
        <f>SUM(G44)</f>
        <v>9</v>
      </c>
      <c r="H45" s="36">
        <f>SUM(H44)</f>
        <v>0</v>
      </c>
      <c r="I45" s="118">
        <f>SUM(C45+E45+G45)</f>
        <v>7462</v>
      </c>
      <c r="J45" s="20">
        <f>SUM(J44)</f>
        <v>90</v>
      </c>
      <c r="K45" s="37">
        <v>598</v>
      </c>
      <c r="L45" s="136">
        <f>SUM(L44)</f>
        <v>1710</v>
      </c>
      <c r="M45" s="20">
        <f>SUM(M44)</f>
        <v>2365</v>
      </c>
      <c r="N45" s="13"/>
      <c r="O45" s="13"/>
    </row>
    <row r="46" spans="1:15" ht="13.5" thickBot="1">
      <c r="A46" s="4" t="s">
        <v>50</v>
      </c>
      <c r="B46" s="16" t="s">
        <v>27</v>
      </c>
      <c r="C46" s="59">
        <v>10985</v>
      </c>
      <c r="D46" s="57">
        <v>1257</v>
      </c>
      <c r="E46" s="59">
        <v>1317</v>
      </c>
      <c r="F46" s="57">
        <v>28</v>
      </c>
      <c r="G46" s="57">
        <v>26</v>
      </c>
      <c r="H46" s="35">
        <v>0</v>
      </c>
      <c r="I46" s="26">
        <f>SUM(C46,E46,G46)</f>
        <v>12328</v>
      </c>
      <c r="J46" s="9">
        <f>SUM(D46+F46+H46)</f>
        <v>1285</v>
      </c>
      <c r="K46" s="66">
        <v>1232</v>
      </c>
      <c r="L46" s="65">
        <v>1794</v>
      </c>
      <c r="M46" s="26">
        <f>SUM(K46+L46)</f>
        <v>3026</v>
      </c>
      <c r="N46" s="14"/>
      <c r="O46" s="13"/>
    </row>
    <row r="47" spans="1:15" ht="13.5" thickBot="1">
      <c r="A47" s="24"/>
      <c r="B47" s="50" t="s">
        <v>16</v>
      </c>
      <c r="C47" s="11">
        <f aca="true" t="shared" si="15" ref="C47:H47">SUM(C46)</f>
        <v>10985</v>
      </c>
      <c r="D47" s="136">
        <f t="shared" si="15"/>
        <v>1257</v>
      </c>
      <c r="E47" s="136">
        <f t="shared" si="15"/>
        <v>1317</v>
      </c>
      <c r="F47" s="136">
        <f t="shared" si="15"/>
        <v>28</v>
      </c>
      <c r="G47" s="136">
        <f t="shared" si="15"/>
        <v>26</v>
      </c>
      <c r="H47" s="38">
        <f t="shared" si="15"/>
        <v>0</v>
      </c>
      <c r="I47" s="118">
        <f>SUM(C47+E47+G47)</f>
        <v>12328</v>
      </c>
      <c r="J47" s="20">
        <f>SUM(J46)</f>
        <v>1285</v>
      </c>
      <c r="K47" s="37">
        <f>SUM(K46)</f>
        <v>1232</v>
      </c>
      <c r="L47" s="136">
        <f>SUM(L46)</f>
        <v>1794</v>
      </c>
      <c r="M47" s="20">
        <f>SUM(M46)</f>
        <v>3026</v>
      </c>
      <c r="N47" s="15"/>
      <c r="O47" s="13"/>
    </row>
    <row r="48" spans="1:15" ht="12.75">
      <c r="A48" s="4" t="s">
        <v>52</v>
      </c>
      <c r="B48" s="51" t="s">
        <v>20</v>
      </c>
      <c r="C48" s="117">
        <v>4393</v>
      </c>
      <c r="D48" s="90">
        <v>141</v>
      </c>
      <c r="E48" s="117">
        <v>377</v>
      </c>
      <c r="F48" s="90">
        <v>0</v>
      </c>
      <c r="G48" s="90">
        <v>0</v>
      </c>
      <c r="H48" s="121">
        <v>0</v>
      </c>
      <c r="I48" s="40">
        <f>SUM(C48+E48+G48)</f>
        <v>4770</v>
      </c>
      <c r="J48" s="26">
        <f>SUM(D48+F48+H48)</f>
        <v>141</v>
      </c>
      <c r="K48" s="66">
        <v>625</v>
      </c>
      <c r="L48" s="38">
        <v>1202</v>
      </c>
      <c r="M48" s="149">
        <f>SUM(K48+L48)</f>
        <v>1827</v>
      </c>
      <c r="N48" s="15"/>
      <c r="O48" s="13"/>
    </row>
    <row r="49" spans="1:15" ht="13.5" thickBot="1">
      <c r="A49" s="4"/>
      <c r="B49" s="22" t="s">
        <v>15</v>
      </c>
      <c r="C49" s="117">
        <v>0</v>
      </c>
      <c r="D49" s="57">
        <v>0</v>
      </c>
      <c r="E49" s="59">
        <v>0</v>
      </c>
      <c r="F49" s="57">
        <v>0</v>
      </c>
      <c r="G49" s="57">
        <v>0</v>
      </c>
      <c r="H49" s="35">
        <v>0</v>
      </c>
      <c r="I49" s="40">
        <f>SUM(C49+E49+G49)</f>
        <v>0</v>
      </c>
      <c r="J49" s="26">
        <f>SUM(D49+F49+H49)</f>
        <v>0</v>
      </c>
      <c r="K49" s="66">
        <v>0</v>
      </c>
      <c r="L49" s="38">
        <v>0</v>
      </c>
      <c r="M49" s="10">
        <f>SUM(K49+L49)</f>
        <v>0</v>
      </c>
      <c r="N49" s="15"/>
      <c r="O49" s="13"/>
    </row>
    <row r="50" spans="1:15" ht="13.5" thickBot="1">
      <c r="A50" s="25"/>
      <c r="B50" s="52" t="s">
        <v>16</v>
      </c>
      <c r="C50" s="11">
        <f>SUM(C48:C49)</f>
        <v>4393</v>
      </c>
      <c r="D50" s="34">
        <f>SUM(D48:D49)</f>
        <v>141</v>
      </c>
      <c r="E50" s="34">
        <f>SUM(E48:E49)</f>
        <v>377</v>
      </c>
      <c r="F50" s="34">
        <f>SUM(F48)</f>
        <v>0</v>
      </c>
      <c r="G50" s="34">
        <f aca="true" t="shared" si="16" ref="G50:M50">SUM(G48:G49)</f>
        <v>0</v>
      </c>
      <c r="H50" s="34">
        <f t="shared" si="16"/>
        <v>0</v>
      </c>
      <c r="I50" s="41">
        <f t="shared" si="16"/>
        <v>4770</v>
      </c>
      <c r="J50" s="42">
        <f t="shared" si="16"/>
        <v>141</v>
      </c>
      <c r="K50" s="43">
        <f t="shared" si="16"/>
        <v>625</v>
      </c>
      <c r="L50" s="44">
        <f t="shared" si="16"/>
        <v>1202</v>
      </c>
      <c r="M50" s="42">
        <f t="shared" si="16"/>
        <v>1827</v>
      </c>
      <c r="N50" s="14"/>
      <c r="O50" s="13"/>
    </row>
    <row r="51" spans="1:15" ht="13.5" thickBot="1">
      <c r="A51" s="150" t="s">
        <v>6</v>
      </c>
      <c r="B51" s="151"/>
      <c r="C51" s="152">
        <f aca="true" t="shared" si="17" ref="C51:M51">C12+C15+C18+C22+C25+C35+C43+C45+C47+C50</f>
        <v>108715</v>
      </c>
      <c r="D51" s="153">
        <f t="shared" si="17"/>
        <v>16784</v>
      </c>
      <c r="E51" s="153">
        <f t="shared" si="17"/>
        <v>17586</v>
      </c>
      <c r="F51" s="153">
        <f t="shared" si="17"/>
        <v>1019</v>
      </c>
      <c r="G51" s="153">
        <f t="shared" si="17"/>
        <v>238</v>
      </c>
      <c r="H51" s="154">
        <f t="shared" si="17"/>
        <v>8</v>
      </c>
      <c r="I51" s="155">
        <f t="shared" si="17"/>
        <v>126539</v>
      </c>
      <c r="J51" s="156">
        <f t="shared" si="17"/>
        <v>17811</v>
      </c>
      <c r="K51" s="157">
        <f t="shared" si="17"/>
        <v>10657</v>
      </c>
      <c r="L51" s="158">
        <f t="shared" si="17"/>
        <v>22692</v>
      </c>
      <c r="M51" s="156">
        <f t="shared" si="17"/>
        <v>33406</v>
      </c>
      <c r="N51" s="14"/>
      <c r="O51" s="13"/>
    </row>
    <row r="52" spans="1:11" ht="12.75">
      <c r="A52" s="3"/>
      <c r="D52" s="3"/>
      <c r="E52" s="3"/>
      <c r="G52" s="3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A51:B51"/>
    <mergeCell ref="A1:M1"/>
    <mergeCell ref="A2:O2"/>
    <mergeCell ref="A3:O3"/>
    <mergeCell ref="A4:B4"/>
    <mergeCell ref="C4:J4"/>
    <mergeCell ref="K4:M5"/>
    <mergeCell ref="A5:B6"/>
    <mergeCell ref="C5:D5"/>
    <mergeCell ref="E5:F5"/>
    <mergeCell ref="G5:H5"/>
    <mergeCell ref="I5:J5"/>
  </mergeCells>
  <printOptions/>
  <pageMargins left="1.5748031496062993" right="0.7874015748031497" top="0.5905511811023623" bottom="0.1968503937007874" header="0.5118110236220472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2018-02-19T20:06:03Z</cp:lastPrinted>
  <dcterms:created xsi:type="dcterms:W3CDTF">2001-11-07T10:10:22Z</dcterms:created>
  <dcterms:modified xsi:type="dcterms:W3CDTF">2018-02-19T20:06:07Z</dcterms:modified>
  <cp:category/>
  <cp:version/>
  <cp:contentType/>
  <cp:contentStatus/>
</cp:coreProperties>
</file>