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firstSheet="1" activeTab="1"/>
  </bookViews>
  <sheets>
    <sheet name="4º-TRIMESTRE" sheetId="1" r:id="rId1"/>
    <sheet name="4-Trimestre-2011" sheetId="2" r:id="rId2"/>
  </sheets>
  <definedNames>
    <definedName name="_xlnm.Print_Area" localSheetId="1">'4-Trimestre-2011'!$A$1:$M$50</definedName>
  </definedNames>
  <calcPr fullCalcOnLoad="1"/>
</workbook>
</file>

<file path=xl/sharedStrings.xml><?xml version="1.0" encoding="utf-8"?>
<sst xmlns="http://schemas.openxmlformats.org/spreadsheetml/2006/main" count="142" uniqueCount="56">
  <si>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</si>
  <si>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</si>
  <si>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</si>
  <si>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</si>
  <si>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</si>
  <si>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</si>
  <si>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</si>
  <si>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</si>
  <si>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</si>
  <si>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</si>
  <si>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INSC.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</si>
  <si>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</si>
  <si>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</si>
  <si>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</si>
  <si>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</si>
  <si>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</si>
  <si>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</si>
  <si>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</si>
  <si>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</si>
  <si>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</si>
  <si>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</si>
  <si>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</si>
  <si>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</si>
  <si>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</si>
  <si>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</si>
  <si>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</si>
  <si>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</si>
  <si>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</si>
  <si>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</si>
  <si>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</si>
  <si>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</si>
  <si>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</si>
  <si>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</si>
  <si>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</si>
  <si>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</si>
  <si>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</si>
  <si>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</si>
  <si>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</si>
  <si>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</si>
  <si>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</si>
  <si>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</si>
  <si>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</si>
  <si>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</si>
  <si>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</si>
  <si>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</si>
  <si>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</si>
  <si>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</si>
  <si>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</si>
  <si>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</si>
  <si>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</si>
  <si>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QUADRO ESTATÍSTICO DO 4º TRIMESTRE/2003 (1º/10/2003 A 31/12/2003)</t>
  </si>
  <si>
    <t>CRN-8</t>
  </si>
  <si>
    <t>CRN-9</t>
  </si>
  <si>
    <t>CADASTR.</t>
  </si>
  <si>
    <t>CRN-10</t>
  </si>
  <si>
    <t>QUADRO ESTATÍSTICO DO 4º TRIMESTRE/2011 (1º/10/2011 A 31/12/2011)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</si>
</sst>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8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13" fillId="0" borderId="33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5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3" fillId="0" borderId="43" xfId="0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55" xfId="0" applyFont="1" applyBorder="1" applyAlignment="1">
      <alignment horizontal="right"/>
    </xf>
    <xf numFmtId="0" fontId="13" fillId="0" borderId="57" xfId="0" applyFont="1" applyBorder="1" applyAlignment="1">
      <alignment horizontal="right"/>
    </xf>
    <xf numFmtId="0" fontId="13" fillId="0" borderId="61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8</xdr:col>
      <xdr:colOff>95250</xdr:colOff>
      <xdr:row>1</xdr:row>
      <xdr:rowOff>47625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1</xdr:row>
      <xdr:rowOff>28575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5">
      <selection activeCell="N45" sqref="N45"/>
    </sheetView>
  </sheetViews>
  <sheetFormatPr defaultColWidth="9.140625" defaultRowHeight="12.75"/>
  <sheetData>
    <row r="1" spans="1:14" ht="41.2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6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6.5" thickBot="1">
      <c r="A3" s="133" t="s">
        <v>50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2.75">
      <c r="A4" s="134" t="s">
        <v>1</v>
      </c>
      <c r="B4" s="135"/>
      <c r="C4" s="136" t="s">
        <v>7</v>
      </c>
      <c r="D4" s="136"/>
      <c r="E4" s="136"/>
      <c r="F4" s="136"/>
      <c r="G4" s="136"/>
      <c r="H4" s="136"/>
      <c r="I4" s="136"/>
      <c r="J4" s="137"/>
      <c r="K4" s="25"/>
      <c r="L4" s="138" t="s">
        <v>8</v>
      </c>
      <c r="M4" s="136"/>
      <c r="N4" s="137"/>
      <c r="O4" s="1"/>
      <c r="P4" s="1"/>
    </row>
    <row r="5" spans="1:14" ht="12.75">
      <c r="A5" s="123" t="s">
        <v>2</v>
      </c>
      <c r="B5" s="124"/>
      <c r="C5" s="127" t="s">
        <v>3</v>
      </c>
      <c r="D5" s="127"/>
      <c r="E5" s="127" t="s">
        <v>4</v>
      </c>
      <c r="F5" s="127"/>
      <c r="G5" s="127" t="s">
        <v>5</v>
      </c>
      <c r="H5" s="127"/>
      <c r="I5" s="127" t="s">
        <v>6</v>
      </c>
      <c r="J5" s="128"/>
      <c r="K5" s="26"/>
      <c r="L5" s="139"/>
      <c r="M5" s="127"/>
      <c r="N5" s="128"/>
    </row>
    <row r="6" spans="1:14" ht="12.75">
      <c r="A6" s="125"/>
      <c r="B6" s="126"/>
      <c r="C6" s="28" t="s">
        <v>11</v>
      </c>
      <c r="D6" s="28" t="s">
        <v>12</v>
      </c>
      <c r="E6" s="28" t="s">
        <v>11</v>
      </c>
      <c r="F6" s="28" t="s">
        <v>12</v>
      </c>
      <c r="G6" s="28" t="s">
        <v>11</v>
      </c>
      <c r="H6" s="28" t="s">
        <v>12</v>
      </c>
      <c r="I6" s="28" t="s">
        <v>11</v>
      </c>
      <c r="J6" s="29" t="s">
        <v>12</v>
      </c>
      <c r="K6" s="26"/>
      <c r="L6" s="27" t="s">
        <v>9</v>
      </c>
      <c r="M6" s="22" t="s">
        <v>10</v>
      </c>
      <c r="N6" s="11" t="s">
        <v>6</v>
      </c>
    </row>
    <row r="7" spans="1:14" ht="12.75">
      <c r="A7" s="14" t="s">
        <v>18</v>
      </c>
      <c r="B7" s="33" t="s">
        <v>13</v>
      </c>
      <c r="C7" s="2">
        <v>818</v>
      </c>
      <c r="D7" s="5">
        <v>16</v>
      </c>
      <c r="E7" s="2">
        <v>128</v>
      </c>
      <c r="F7" s="5">
        <v>1</v>
      </c>
      <c r="G7" s="24"/>
      <c r="H7" s="5"/>
      <c r="I7" s="2">
        <v>946</v>
      </c>
      <c r="J7" s="7">
        <v>17</v>
      </c>
      <c r="L7" s="4">
        <v>209</v>
      </c>
      <c r="M7" s="5">
        <v>137</v>
      </c>
      <c r="N7" s="3">
        <v>346</v>
      </c>
    </row>
    <row r="8" spans="1:14" ht="12.75">
      <c r="A8" s="14"/>
      <c r="B8" s="34" t="s">
        <v>14</v>
      </c>
      <c r="C8" s="2">
        <v>408</v>
      </c>
      <c r="D8" s="6">
        <v>1</v>
      </c>
      <c r="E8" s="2">
        <v>63</v>
      </c>
      <c r="F8" s="6"/>
      <c r="G8" s="2"/>
      <c r="H8" s="6"/>
      <c r="I8" s="2">
        <v>471</v>
      </c>
      <c r="J8" s="8">
        <v>1</v>
      </c>
      <c r="L8" s="4">
        <v>110</v>
      </c>
      <c r="M8" s="6">
        <v>92</v>
      </c>
      <c r="N8" s="3">
        <v>202</v>
      </c>
    </row>
    <row r="9" spans="1:14" ht="12.75">
      <c r="A9" s="14"/>
      <c r="B9" s="34" t="s">
        <v>48</v>
      </c>
      <c r="C9" s="2">
        <v>355</v>
      </c>
      <c r="D9" s="6"/>
      <c r="E9" s="2">
        <v>85</v>
      </c>
      <c r="F9" s="6"/>
      <c r="G9" s="2"/>
      <c r="H9" s="6"/>
      <c r="I9" s="2">
        <v>440</v>
      </c>
      <c r="J9" s="8"/>
      <c r="L9" s="4">
        <v>43</v>
      </c>
      <c r="M9" s="6">
        <v>57</v>
      </c>
      <c r="N9" s="3">
        <v>100</v>
      </c>
    </row>
    <row r="10" spans="1:14" ht="12.75">
      <c r="A10" s="14"/>
      <c r="B10" s="34" t="s">
        <v>15</v>
      </c>
      <c r="C10" s="2">
        <v>46</v>
      </c>
      <c r="D10" s="6"/>
      <c r="E10" s="2">
        <v>4</v>
      </c>
      <c r="F10" s="6"/>
      <c r="G10" s="2">
        <v>1</v>
      </c>
      <c r="H10" s="6"/>
      <c r="I10" s="2">
        <v>51</v>
      </c>
      <c r="J10" s="8"/>
      <c r="L10" s="4">
        <v>1</v>
      </c>
      <c r="M10" s="6">
        <v>1</v>
      </c>
      <c r="N10" s="3">
        <v>2</v>
      </c>
    </row>
    <row r="11" spans="1:14" ht="12.75">
      <c r="A11" s="14"/>
      <c r="B11" s="34" t="s">
        <v>16</v>
      </c>
      <c r="C11" s="2">
        <v>34</v>
      </c>
      <c r="D11" s="6"/>
      <c r="E11" s="2">
        <v>2</v>
      </c>
      <c r="F11" s="6"/>
      <c r="G11" s="2">
        <v>1</v>
      </c>
      <c r="H11" s="6"/>
      <c r="I11" s="2">
        <v>37</v>
      </c>
      <c r="J11" s="8"/>
      <c r="L11" s="4"/>
      <c r="M11" s="6"/>
      <c r="N11" s="3"/>
    </row>
    <row r="12" spans="1:14" ht="12.75">
      <c r="A12" s="15"/>
      <c r="B12" s="32" t="s">
        <v>17</v>
      </c>
      <c r="C12" s="17">
        <f>SUM(C7:C11)</f>
        <v>1661</v>
      </c>
      <c r="D12" s="16">
        <f>SUM(D7:D11)</f>
        <v>17</v>
      </c>
      <c r="E12" s="17">
        <f>SUM(E7:E8:E9:E10:E11)</f>
        <v>282</v>
      </c>
      <c r="F12" s="16">
        <f>SUM(F7:F11)</f>
        <v>1</v>
      </c>
      <c r="G12" s="17">
        <f>SUM(G7:G11)</f>
        <v>2</v>
      </c>
      <c r="H12" s="16">
        <f>SUM(H7:H11)</f>
        <v>0</v>
      </c>
      <c r="I12" s="17">
        <f>SUM(I7:I11)</f>
        <v>1945</v>
      </c>
      <c r="J12" s="18">
        <f>SUM(J7:J11)</f>
        <v>18</v>
      </c>
      <c r="K12" s="19"/>
      <c r="L12" s="20">
        <f>SUM(L7:L11)</f>
        <v>363</v>
      </c>
      <c r="M12" s="16">
        <f>SUM(M7:M11)</f>
        <v>287</v>
      </c>
      <c r="N12" s="21">
        <f>SUM(N7:N11)</f>
        <v>650</v>
      </c>
    </row>
    <row r="13" spans="1:14" ht="12.75">
      <c r="A13" s="14" t="s">
        <v>19</v>
      </c>
      <c r="B13" s="34" t="s">
        <v>20</v>
      </c>
      <c r="C13" s="2">
        <v>2921</v>
      </c>
      <c r="D13" s="6">
        <v>40</v>
      </c>
      <c r="E13" s="9">
        <v>629</v>
      </c>
      <c r="F13" s="6"/>
      <c r="G13" s="2">
        <v>3</v>
      </c>
      <c r="H13" s="6"/>
      <c r="I13" s="2">
        <v>3553</v>
      </c>
      <c r="J13" s="8">
        <v>40</v>
      </c>
      <c r="L13" s="4">
        <v>205</v>
      </c>
      <c r="M13" s="6">
        <v>94</v>
      </c>
      <c r="N13" s="3">
        <v>299</v>
      </c>
    </row>
    <row r="14" spans="1:14" ht="12.75">
      <c r="A14" s="14"/>
      <c r="B14" s="34" t="s">
        <v>21</v>
      </c>
      <c r="C14" s="2">
        <v>712</v>
      </c>
      <c r="D14" s="6">
        <v>9</v>
      </c>
      <c r="E14" s="2">
        <v>184</v>
      </c>
      <c r="F14" s="6"/>
      <c r="G14" s="24">
        <v>8</v>
      </c>
      <c r="H14" s="6"/>
      <c r="I14" s="2">
        <v>904</v>
      </c>
      <c r="J14" s="8">
        <v>9</v>
      </c>
      <c r="L14" s="4">
        <v>179</v>
      </c>
      <c r="M14" s="6">
        <v>46</v>
      </c>
      <c r="N14" s="3">
        <v>225</v>
      </c>
    </row>
    <row r="15" spans="1:14" ht="12.75">
      <c r="A15" s="15"/>
      <c r="B15" s="32" t="s">
        <v>17</v>
      </c>
      <c r="C15" s="17">
        <f aca="true" t="shared" si="0" ref="C15:J15">SUM(C13:C14)</f>
        <v>3633</v>
      </c>
      <c r="D15" s="16">
        <f t="shared" si="0"/>
        <v>49</v>
      </c>
      <c r="E15" s="17">
        <f t="shared" si="0"/>
        <v>813</v>
      </c>
      <c r="F15" s="16">
        <f t="shared" si="0"/>
        <v>0</v>
      </c>
      <c r="G15" s="17">
        <f t="shared" si="0"/>
        <v>11</v>
      </c>
      <c r="H15" s="16">
        <f t="shared" si="0"/>
        <v>0</v>
      </c>
      <c r="I15" s="17">
        <f t="shared" si="0"/>
        <v>4457</v>
      </c>
      <c r="J15" s="18">
        <f t="shared" si="0"/>
        <v>49</v>
      </c>
      <c r="K15" s="19"/>
      <c r="L15" s="20">
        <f>SUM(L13+L14)</f>
        <v>384</v>
      </c>
      <c r="M15" s="16">
        <f>SUM(M13:M14)</f>
        <v>140</v>
      </c>
      <c r="N15" s="21">
        <f>SUM(N13:N14)</f>
        <v>524</v>
      </c>
    </row>
    <row r="16" spans="1:14" ht="12.75">
      <c r="A16" s="14" t="s">
        <v>22</v>
      </c>
      <c r="B16" s="34" t="s">
        <v>23</v>
      </c>
      <c r="C16" s="2">
        <v>8282</v>
      </c>
      <c r="D16" s="6">
        <v>1730</v>
      </c>
      <c r="E16" s="2">
        <v>2314</v>
      </c>
      <c r="F16" s="6">
        <v>791</v>
      </c>
      <c r="G16" s="2">
        <v>7</v>
      </c>
      <c r="H16" s="6"/>
      <c r="I16" s="2">
        <v>10603</v>
      </c>
      <c r="J16" s="8">
        <v>2521</v>
      </c>
      <c r="L16" s="4">
        <v>753</v>
      </c>
      <c r="M16" s="6">
        <v>665</v>
      </c>
      <c r="N16" s="3">
        <v>1418</v>
      </c>
    </row>
    <row r="17" spans="1:14" ht="12.75">
      <c r="A17" s="14"/>
      <c r="B17" s="34" t="s">
        <v>24</v>
      </c>
      <c r="C17" s="2">
        <v>1273</v>
      </c>
      <c r="D17" s="6">
        <v>10</v>
      </c>
      <c r="E17" s="2">
        <v>630</v>
      </c>
      <c r="F17" s="6">
        <v>1</v>
      </c>
      <c r="G17" s="24"/>
      <c r="H17" s="6"/>
      <c r="I17" s="2">
        <v>1903</v>
      </c>
      <c r="J17" s="8">
        <v>11</v>
      </c>
      <c r="L17" s="4">
        <v>154</v>
      </c>
      <c r="M17" s="6">
        <v>206</v>
      </c>
      <c r="N17" s="3">
        <v>360</v>
      </c>
    </row>
    <row r="18" spans="1:14" ht="12.75">
      <c r="A18" s="14"/>
      <c r="B18" s="34" t="s">
        <v>25</v>
      </c>
      <c r="C18" s="2">
        <v>202</v>
      </c>
      <c r="D18" s="6">
        <v>2</v>
      </c>
      <c r="E18" s="2">
        <v>103</v>
      </c>
      <c r="F18" s="6"/>
      <c r="G18" s="24"/>
      <c r="H18" s="6"/>
      <c r="I18" s="2">
        <v>305</v>
      </c>
      <c r="J18" s="8">
        <v>2</v>
      </c>
      <c r="L18" s="4">
        <v>15</v>
      </c>
      <c r="M18" s="6">
        <v>21</v>
      </c>
      <c r="N18" s="3">
        <v>36</v>
      </c>
    </row>
    <row r="19" spans="1:14" ht="12.75">
      <c r="A19" s="15"/>
      <c r="B19" s="32" t="s">
        <v>17</v>
      </c>
      <c r="C19" s="17">
        <f aca="true" t="shared" si="1" ref="C19:I19">SUM(C16:C18)</f>
        <v>9757</v>
      </c>
      <c r="D19" s="16">
        <f t="shared" si="1"/>
        <v>1742</v>
      </c>
      <c r="E19" s="17">
        <f t="shared" si="1"/>
        <v>3047</v>
      </c>
      <c r="F19" s="16">
        <f t="shared" si="1"/>
        <v>792</v>
      </c>
      <c r="G19" s="17">
        <f t="shared" si="1"/>
        <v>7</v>
      </c>
      <c r="H19" s="16">
        <f t="shared" si="1"/>
        <v>0</v>
      </c>
      <c r="I19" s="17">
        <f t="shared" si="1"/>
        <v>12811</v>
      </c>
      <c r="J19" s="18">
        <f>SUM(J16:J17:J18)</f>
        <v>2534</v>
      </c>
      <c r="K19" s="19"/>
      <c r="L19" s="20">
        <f>SUM(L16:L18)</f>
        <v>922</v>
      </c>
      <c r="M19" s="16">
        <f>SUM(M16:M17:M18)</f>
        <v>892</v>
      </c>
      <c r="N19" s="21">
        <f>SUM(N16:N18)</f>
        <v>1814</v>
      </c>
    </row>
    <row r="20" spans="1:14" ht="12.75">
      <c r="A20" s="14" t="s">
        <v>26</v>
      </c>
      <c r="B20" s="34" t="s">
        <v>27</v>
      </c>
      <c r="C20" s="2">
        <v>5225</v>
      </c>
      <c r="D20" s="6">
        <v>23</v>
      </c>
      <c r="E20" s="2">
        <v>842</v>
      </c>
      <c r="F20" s="6"/>
      <c r="G20" s="2">
        <v>6</v>
      </c>
      <c r="H20" s="6"/>
      <c r="I20" s="2">
        <v>6073</v>
      </c>
      <c r="J20" s="8">
        <v>23</v>
      </c>
      <c r="L20" s="4">
        <v>802</v>
      </c>
      <c r="M20" s="6">
        <v>1007</v>
      </c>
      <c r="N20" s="3">
        <v>1809</v>
      </c>
    </row>
    <row r="21" spans="1:14" ht="12.75">
      <c r="A21" s="14"/>
      <c r="B21" s="34" t="s">
        <v>28</v>
      </c>
      <c r="C21" s="2">
        <v>1069</v>
      </c>
      <c r="D21" s="6">
        <v>185</v>
      </c>
      <c r="E21" s="2">
        <v>539</v>
      </c>
      <c r="F21" s="6">
        <v>11</v>
      </c>
      <c r="G21" s="24">
        <v>10</v>
      </c>
      <c r="H21" s="6"/>
      <c r="I21" s="2">
        <v>1618</v>
      </c>
      <c r="J21" s="8">
        <v>196</v>
      </c>
      <c r="L21" s="4">
        <v>389</v>
      </c>
      <c r="M21" s="6">
        <v>103</v>
      </c>
      <c r="N21" s="3">
        <v>492</v>
      </c>
    </row>
    <row r="22" spans="1:14" ht="12.75">
      <c r="A22" s="14"/>
      <c r="B22" s="34" t="s">
        <v>29</v>
      </c>
      <c r="C22" s="2">
        <v>217</v>
      </c>
      <c r="D22" s="6">
        <v>10</v>
      </c>
      <c r="E22" s="2">
        <v>32</v>
      </c>
      <c r="F22" s="6">
        <v>15</v>
      </c>
      <c r="G22" s="24"/>
      <c r="H22" s="6"/>
      <c r="I22" s="2">
        <v>249</v>
      </c>
      <c r="J22" s="8">
        <v>25</v>
      </c>
      <c r="L22" s="4">
        <v>98</v>
      </c>
      <c r="M22" s="6">
        <v>53</v>
      </c>
      <c r="N22" s="3">
        <v>151</v>
      </c>
    </row>
    <row r="23" spans="1:14" ht="12.75">
      <c r="A23" s="14"/>
      <c r="B23" s="34" t="s">
        <v>16</v>
      </c>
      <c r="C23" s="2">
        <v>70</v>
      </c>
      <c r="D23" s="6">
        <v>2</v>
      </c>
      <c r="E23" s="2">
        <v>7</v>
      </c>
      <c r="F23" s="6"/>
      <c r="G23" s="24">
        <v>4</v>
      </c>
      <c r="H23" s="6">
        <v>1</v>
      </c>
      <c r="I23" s="2">
        <v>81</v>
      </c>
      <c r="J23" s="8">
        <v>3</v>
      </c>
      <c r="L23" s="4">
        <v>68</v>
      </c>
      <c r="M23" s="6"/>
      <c r="N23" s="3">
        <v>68</v>
      </c>
    </row>
    <row r="24" spans="1:14" ht="12.75">
      <c r="A24" s="15"/>
      <c r="B24" s="32" t="s">
        <v>17</v>
      </c>
      <c r="C24" s="17">
        <f aca="true" t="shared" si="2" ref="C24:J24">SUM(C20:C23)</f>
        <v>6581</v>
      </c>
      <c r="D24" s="16">
        <f t="shared" si="2"/>
        <v>220</v>
      </c>
      <c r="E24" s="17">
        <f t="shared" si="2"/>
        <v>1420</v>
      </c>
      <c r="F24" s="16">
        <f t="shared" si="2"/>
        <v>26</v>
      </c>
      <c r="G24" s="17">
        <f t="shared" si="2"/>
        <v>20</v>
      </c>
      <c r="H24" s="16">
        <f t="shared" si="2"/>
        <v>1</v>
      </c>
      <c r="I24" s="17">
        <f t="shared" si="2"/>
        <v>8021</v>
      </c>
      <c r="J24" s="18">
        <f t="shared" si="2"/>
        <v>247</v>
      </c>
      <c r="K24" s="19"/>
      <c r="L24" s="20">
        <f>SUM(L20:L23)</f>
        <v>1357</v>
      </c>
      <c r="M24" s="16">
        <f>SUM(M20:M23)</f>
        <v>1163</v>
      </c>
      <c r="N24" s="21">
        <f>SUM(N20:N23)</f>
        <v>2520</v>
      </c>
    </row>
    <row r="25" spans="1:14" ht="12.75">
      <c r="A25" s="14" t="s">
        <v>30</v>
      </c>
      <c r="B25" s="34" t="s">
        <v>31</v>
      </c>
      <c r="C25" s="2">
        <v>1295</v>
      </c>
      <c r="D25" s="6"/>
      <c r="E25" s="2">
        <v>52</v>
      </c>
      <c r="F25" s="6">
        <v>8</v>
      </c>
      <c r="G25" s="2">
        <v>1</v>
      </c>
      <c r="H25" s="6"/>
      <c r="I25" s="2">
        <v>1348</v>
      </c>
      <c r="J25" s="8">
        <v>8</v>
      </c>
      <c r="L25" s="4">
        <v>134</v>
      </c>
      <c r="M25" s="6">
        <v>42</v>
      </c>
      <c r="N25" s="3">
        <v>176</v>
      </c>
    </row>
    <row r="26" spans="1:14" ht="12.75">
      <c r="A26" s="14"/>
      <c r="B26" s="34" t="s">
        <v>32</v>
      </c>
      <c r="C26" s="2">
        <v>79</v>
      </c>
      <c r="D26" s="6">
        <v>23</v>
      </c>
      <c r="E26" s="2"/>
      <c r="F26" s="6">
        <v>11</v>
      </c>
      <c r="G26" s="24">
        <v>3</v>
      </c>
      <c r="H26" s="6"/>
      <c r="I26" s="2">
        <v>82</v>
      </c>
      <c r="J26" s="8">
        <v>34</v>
      </c>
      <c r="L26" s="4">
        <v>21</v>
      </c>
      <c r="M26" s="6">
        <v>4</v>
      </c>
      <c r="N26" s="3">
        <v>25</v>
      </c>
    </row>
    <row r="27" spans="1:14" ht="12.75">
      <c r="A27" s="15"/>
      <c r="B27" s="32" t="s">
        <v>17</v>
      </c>
      <c r="C27" s="17">
        <f aca="true" t="shared" si="3" ref="C27:J27">SUM(C25:C26)</f>
        <v>1374</v>
      </c>
      <c r="D27" s="16">
        <f t="shared" si="3"/>
        <v>23</v>
      </c>
      <c r="E27" s="17">
        <f t="shared" si="3"/>
        <v>52</v>
      </c>
      <c r="F27" s="16">
        <f t="shared" si="3"/>
        <v>19</v>
      </c>
      <c r="G27" s="17">
        <f t="shared" si="3"/>
        <v>4</v>
      </c>
      <c r="H27" s="16">
        <f t="shared" si="3"/>
        <v>0</v>
      </c>
      <c r="I27" s="17">
        <f t="shared" si="3"/>
        <v>1430</v>
      </c>
      <c r="J27" s="18">
        <f t="shared" si="3"/>
        <v>42</v>
      </c>
      <c r="K27" s="19"/>
      <c r="L27" s="20">
        <f>SUM(L25:L26)</f>
        <v>155</v>
      </c>
      <c r="M27" s="16">
        <f>SUM(M25:M26)</f>
        <v>46</v>
      </c>
      <c r="N27" s="21">
        <f>SUM(N25:N26)</f>
        <v>201</v>
      </c>
    </row>
    <row r="28" spans="1:14" ht="12.75">
      <c r="A28" s="14" t="s">
        <v>33</v>
      </c>
      <c r="B28" s="34" t="s">
        <v>34</v>
      </c>
      <c r="C28" s="2">
        <v>427</v>
      </c>
      <c r="D28" s="6">
        <v>7</v>
      </c>
      <c r="E28" s="2"/>
      <c r="F28" s="6"/>
      <c r="G28" s="2"/>
      <c r="H28" s="6"/>
      <c r="I28" s="2">
        <v>427</v>
      </c>
      <c r="J28" s="8">
        <v>7</v>
      </c>
      <c r="L28" s="4">
        <v>21</v>
      </c>
      <c r="M28" s="6">
        <v>60</v>
      </c>
      <c r="N28" s="3">
        <v>81</v>
      </c>
    </row>
    <row r="29" spans="1:14" ht="12.75">
      <c r="A29" s="14"/>
      <c r="B29" s="34" t="s">
        <v>35</v>
      </c>
      <c r="C29" s="2">
        <v>674</v>
      </c>
      <c r="D29" s="6"/>
      <c r="E29" s="2">
        <v>16</v>
      </c>
      <c r="F29" s="6"/>
      <c r="G29" s="2"/>
      <c r="H29" s="6"/>
      <c r="I29" s="2">
        <v>690</v>
      </c>
      <c r="J29" s="8"/>
      <c r="L29" s="4">
        <v>40</v>
      </c>
      <c r="M29" s="6">
        <v>125</v>
      </c>
      <c r="N29" s="3">
        <v>165</v>
      </c>
    </row>
    <row r="30" spans="1:14" ht="12.75">
      <c r="A30" s="14"/>
      <c r="B30" s="34" t="s">
        <v>36</v>
      </c>
      <c r="C30" s="2">
        <v>102</v>
      </c>
      <c r="D30" s="6">
        <v>7</v>
      </c>
      <c r="E30" s="2">
        <v>1</v>
      </c>
      <c r="F30" s="6">
        <v>2</v>
      </c>
      <c r="G30" s="2"/>
      <c r="H30" s="6"/>
      <c r="I30" s="2">
        <v>103</v>
      </c>
      <c r="J30" s="8">
        <v>9</v>
      </c>
      <c r="L30" s="4">
        <v>40</v>
      </c>
      <c r="M30" s="6">
        <v>44</v>
      </c>
      <c r="N30" s="3">
        <v>84</v>
      </c>
    </row>
    <row r="31" spans="1:14" ht="12.75">
      <c r="A31" s="14"/>
      <c r="B31" s="34" t="s">
        <v>37</v>
      </c>
      <c r="C31" s="2">
        <v>349</v>
      </c>
      <c r="D31" s="6"/>
      <c r="E31" s="2">
        <v>25</v>
      </c>
      <c r="F31" s="6"/>
      <c r="G31" s="2"/>
      <c r="H31" s="6"/>
      <c r="I31" s="2">
        <v>374</v>
      </c>
      <c r="J31" s="8"/>
      <c r="L31" s="4">
        <v>11</v>
      </c>
      <c r="M31" s="6">
        <v>50</v>
      </c>
      <c r="N31" s="3">
        <v>61</v>
      </c>
    </row>
    <row r="32" spans="1:14" ht="12.75">
      <c r="A32" s="14"/>
      <c r="B32" s="34" t="s">
        <v>38</v>
      </c>
      <c r="C32" s="2">
        <v>909</v>
      </c>
      <c r="D32" s="6">
        <v>1</v>
      </c>
      <c r="E32" s="2">
        <v>109</v>
      </c>
      <c r="F32" s="6">
        <v>1</v>
      </c>
      <c r="G32" s="24"/>
      <c r="H32" s="6"/>
      <c r="I32" s="2">
        <v>1018</v>
      </c>
      <c r="J32" s="8">
        <v>2</v>
      </c>
      <c r="L32" s="4">
        <v>90</v>
      </c>
      <c r="M32" s="6">
        <v>222</v>
      </c>
      <c r="N32" s="3">
        <v>312</v>
      </c>
    </row>
    <row r="33" spans="1:14" ht="12.75">
      <c r="A33" s="14"/>
      <c r="B33" s="34" t="s">
        <v>39</v>
      </c>
      <c r="C33" s="2">
        <v>373</v>
      </c>
      <c r="D33" s="6"/>
      <c r="E33" s="9">
        <v>13</v>
      </c>
      <c r="F33" s="6"/>
      <c r="G33" s="2"/>
      <c r="H33" s="6"/>
      <c r="I33" s="2">
        <v>386</v>
      </c>
      <c r="J33" s="8"/>
      <c r="L33" s="4">
        <v>5</v>
      </c>
      <c r="M33" s="6">
        <v>63</v>
      </c>
      <c r="N33" s="3">
        <v>68</v>
      </c>
    </row>
    <row r="34" spans="1:14" ht="12.75">
      <c r="A34" s="14"/>
      <c r="B34" s="34" t="s">
        <v>40</v>
      </c>
      <c r="C34" s="2">
        <v>476</v>
      </c>
      <c r="D34" s="6">
        <v>8</v>
      </c>
      <c r="E34" s="2">
        <v>12</v>
      </c>
      <c r="F34" s="6">
        <v>7</v>
      </c>
      <c r="G34" s="2"/>
      <c r="H34" s="6"/>
      <c r="I34" s="2">
        <v>488</v>
      </c>
      <c r="J34" s="8">
        <v>15</v>
      </c>
      <c r="L34" s="4">
        <v>63</v>
      </c>
      <c r="M34" s="6">
        <v>142</v>
      </c>
      <c r="N34" s="3">
        <v>205</v>
      </c>
    </row>
    <row r="35" spans="1:14" ht="12.75">
      <c r="A35" s="14"/>
      <c r="B35" s="34" t="s">
        <v>49</v>
      </c>
      <c r="C35" s="2"/>
      <c r="D35" s="6"/>
      <c r="E35" s="2"/>
      <c r="F35" s="6"/>
      <c r="G35" s="2"/>
      <c r="H35" s="6"/>
      <c r="I35" s="9"/>
      <c r="J35" s="8"/>
      <c r="L35" s="4"/>
      <c r="M35" s="6"/>
      <c r="N35" s="3"/>
    </row>
    <row r="36" spans="1:14" ht="12.75">
      <c r="A36" s="14"/>
      <c r="B36" s="34" t="s">
        <v>16</v>
      </c>
      <c r="C36" s="2">
        <v>278</v>
      </c>
      <c r="D36" s="6"/>
      <c r="E36" s="2">
        <v>1</v>
      </c>
      <c r="F36" s="6"/>
      <c r="G36" s="2">
        <v>3</v>
      </c>
      <c r="H36" s="6"/>
      <c r="I36" s="2">
        <v>282</v>
      </c>
      <c r="J36" s="8"/>
      <c r="L36" s="4">
        <v>208</v>
      </c>
      <c r="M36" s="6">
        <v>28</v>
      </c>
      <c r="N36" s="3">
        <v>236</v>
      </c>
    </row>
    <row r="37" spans="1:14" ht="12.75">
      <c r="A37" s="15"/>
      <c r="B37" s="32" t="s">
        <v>17</v>
      </c>
      <c r="C37" s="17">
        <f aca="true" t="shared" si="4" ref="C37:H37">SUM(C28:C36)</f>
        <v>3588</v>
      </c>
      <c r="D37" s="16">
        <f t="shared" si="4"/>
        <v>23</v>
      </c>
      <c r="E37" s="17">
        <f t="shared" si="4"/>
        <v>177</v>
      </c>
      <c r="F37" s="16">
        <f t="shared" si="4"/>
        <v>10</v>
      </c>
      <c r="G37" s="17">
        <f t="shared" si="4"/>
        <v>3</v>
      </c>
      <c r="H37" s="16">
        <f t="shared" si="4"/>
        <v>0</v>
      </c>
      <c r="I37" s="17">
        <f>SUM(I28+I29+I30+I31+I32+I33+I34+I35+I36)</f>
        <v>3768</v>
      </c>
      <c r="J37" s="18">
        <f>SUM(J28:J36)</f>
        <v>33</v>
      </c>
      <c r="K37" s="19"/>
      <c r="L37" s="20">
        <f>SUM(L28:L36)</f>
        <v>478</v>
      </c>
      <c r="M37" s="16">
        <f>SUM(M28:M36)</f>
        <v>734</v>
      </c>
      <c r="N37" s="21">
        <f>SUM(N28:N36)</f>
        <v>1212</v>
      </c>
    </row>
    <row r="38" spans="1:14" ht="12.75">
      <c r="A38" s="14" t="s">
        <v>41</v>
      </c>
      <c r="B38" s="34" t="s">
        <v>42</v>
      </c>
      <c r="C38" s="2">
        <v>550</v>
      </c>
      <c r="D38" s="6"/>
      <c r="E38" s="2">
        <v>63</v>
      </c>
      <c r="F38" s="6"/>
      <c r="G38" s="2">
        <v>2</v>
      </c>
      <c r="H38" s="6"/>
      <c r="I38" s="2">
        <v>615</v>
      </c>
      <c r="J38" s="8"/>
      <c r="L38" s="4">
        <v>73</v>
      </c>
      <c r="M38" s="6">
        <v>13</v>
      </c>
      <c r="N38" s="3">
        <v>86</v>
      </c>
    </row>
    <row r="39" spans="1:14" ht="12.75">
      <c r="A39" s="14"/>
      <c r="B39" s="34" t="s">
        <v>43</v>
      </c>
      <c r="C39" s="2">
        <v>21</v>
      </c>
      <c r="D39" s="6"/>
      <c r="E39" s="9">
        <v>4</v>
      </c>
      <c r="F39" s="6"/>
      <c r="G39" s="2"/>
      <c r="H39" s="6"/>
      <c r="I39" s="2">
        <v>25</v>
      </c>
      <c r="J39" s="8"/>
      <c r="L39" s="4">
        <v>14</v>
      </c>
      <c r="M39" s="6"/>
      <c r="N39" s="3">
        <v>14</v>
      </c>
    </row>
    <row r="40" spans="1:14" ht="12.75">
      <c r="A40" s="14"/>
      <c r="B40" s="34" t="s">
        <v>44</v>
      </c>
      <c r="C40" s="2">
        <v>37</v>
      </c>
      <c r="D40" s="6">
        <v>49</v>
      </c>
      <c r="E40" s="9">
        <v>2</v>
      </c>
      <c r="F40" s="6">
        <v>5</v>
      </c>
      <c r="G40" s="2"/>
      <c r="H40" s="6"/>
      <c r="I40" s="2">
        <v>39</v>
      </c>
      <c r="J40" s="8">
        <v>54</v>
      </c>
      <c r="L40" s="4">
        <v>21</v>
      </c>
      <c r="M40" s="6"/>
      <c r="N40" s="3">
        <v>21</v>
      </c>
    </row>
    <row r="41" spans="1:14" ht="12.75">
      <c r="A41" s="14"/>
      <c r="B41" s="34" t="s">
        <v>45</v>
      </c>
      <c r="C41" s="2">
        <v>94</v>
      </c>
      <c r="D41" s="6">
        <v>2</v>
      </c>
      <c r="E41" s="2">
        <v>50</v>
      </c>
      <c r="F41" s="6">
        <v>3</v>
      </c>
      <c r="G41" s="2"/>
      <c r="H41" s="6"/>
      <c r="I41" s="2">
        <v>144</v>
      </c>
      <c r="J41" s="8">
        <v>5</v>
      </c>
      <c r="L41" s="4">
        <v>74</v>
      </c>
      <c r="M41" s="6">
        <v>4</v>
      </c>
      <c r="N41" s="3">
        <v>78</v>
      </c>
    </row>
    <row r="42" spans="1:14" ht="12.75">
      <c r="A42" s="14"/>
      <c r="B42" s="34" t="s">
        <v>46</v>
      </c>
      <c r="C42" s="2">
        <v>42</v>
      </c>
      <c r="D42" s="6">
        <v>1</v>
      </c>
      <c r="E42" s="9">
        <v>10</v>
      </c>
      <c r="F42" s="6"/>
      <c r="G42" s="2">
        <v>1</v>
      </c>
      <c r="H42" s="6"/>
      <c r="I42" s="2">
        <v>53</v>
      </c>
      <c r="J42" s="8">
        <v>1</v>
      </c>
      <c r="L42" s="4">
        <v>56</v>
      </c>
      <c r="M42" s="6">
        <v>1</v>
      </c>
      <c r="N42" s="3">
        <v>57</v>
      </c>
    </row>
    <row r="43" spans="1:14" ht="12.75">
      <c r="A43" s="4"/>
      <c r="B43" s="34" t="s">
        <v>47</v>
      </c>
      <c r="C43" s="2">
        <v>18</v>
      </c>
      <c r="D43" s="6">
        <v>2</v>
      </c>
      <c r="E43" s="2">
        <v>2</v>
      </c>
      <c r="F43" s="6"/>
      <c r="G43" s="2"/>
      <c r="H43" s="6"/>
      <c r="I43" s="2">
        <v>20</v>
      </c>
      <c r="J43" s="8">
        <v>2</v>
      </c>
      <c r="L43" s="4">
        <v>9</v>
      </c>
      <c r="M43" s="6">
        <v>1</v>
      </c>
      <c r="N43" s="3">
        <v>10</v>
      </c>
    </row>
    <row r="44" spans="1:14" ht="12.75">
      <c r="A44" s="23"/>
      <c r="B44" s="32" t="s">
        <v>17</v>
      </c>
      <c r="C44" s="17">
        <f aca="true" t="shared" si="5" ref="C44:J44">SUM(C38:C43)</f>
        <v>762</v>
      </c>
      <c r="D44" s="16">
        <f t="shared" si="5"/>
        <v>54</v>
      </c>
      <c r="E44" s="17">
        <f t="shared" si="5"/>
        <v>131</v>
      </c>
      <c r="F44" s="16">
        <f t="shared" si="5"/>
        <v>8</v>
      </c>
      <c r="G44" s="17">
        <f t="shared" si="5"/>
        <v>3</v>
      </c>
      <c r="H44" s="16">
        <f t="shared" si="5"/>
        <v>0</v>
      </c>
      <c r="I44" s="17">
        <f t="shared" si="5"/>
        <v>896</v>
      </c>
      <c r="J44" s="18">
        <f t="shared" si="5"/>
        <v>62</v>
      </c>
      <c r="K44" s="19"/>
      <c r="L44" s="20">
        <f>SUM(L38:L43)</f>
        <v>247</v>
      </c>
      <c r="M44" s="16">
        <f>SUM(M38:M43)</f>
        <v>19</v>
      </c>
      <c r="N44" s="21">
        <f>SUM(N38:N43)</f>
        <v>266</v>
      </c>
    </row>
    <row r="45" spans="1:14" ht="13.5" thickBot="1">
      <c r="A45" s="129" t="s">
        <v>6</v>
      </c>
      <c r="B45" s="130"/>
      <c r="C45" s="12">
        <f aca="true" t="shared" si="6" ref="C45:J45">SUM(C12+C15+C19+C24+C27+C37+C44)</f>
        <v>27356</v>
      </c>
      <c r="D45" s="12">
        <f t="shared" si="6"/>
        <v>2128</v>
      </c>
      <c r="E45" s="12">
        <f t="shared" si="6"/>
        <v>5922</v>
      </c>
      <c r="F45" s="12">
        <f t="shared" si="6"/>
        <v>856</v>
      </c>
      <c r="G45" s="12">
        <f t="shared" si="6"/>
        <v>50</v>
      </c>
      <c r="H45" s="12">
        <f t="shared" si="6"/>
        <v>1</v>
      </c>
      <c r="I45" s="12">
        <f t="shared" si="6"/>
        <v>33328</v>
      </c>
      <c r="J45" s="13">
        <f t="shared" si="6"/>
        <v>2985</v>
      </c>
      <c r="K45" s="10"/>
      <c r="L45" s="30">
        <f>SUM(L12+L15+L19+L24+L27+L37+L44)</f>
        <v>3906</v>
      </c>
      <c r="M45" s="12">
        <f>SUM(M12+M15+M19+M24+M27+M37+M44)</f>
        <v>3281</v>
      </c>
      <c r="N45" s="31">
        <f>SUM(N12+N15+N19+N24+N27+N37+N44)</f>
        <v>7187</v>
      </c>
    </row>
  </sheetData>
  <sheetProtection/>
  <mergeCells count="12">
    <mergeCell ref="A1:N1"/>
    <mergeCell ref="A2:P2"/>
    <mergeCell ref="A3:P3"/>
    <mergeCell ref="A4:B4"/>
    <mergeCell ref="C4:J4"/>
    <mergeCell ref="L4:N5"/>
    <mergeCell ref="A5:B6"/>
    <mergeCell ref="C5:D5"/>
    <mergeCell ref="E5:F5"/>
    <mergeCell ref="G5:H5"/>
    <mergeCell ref="I5:J5"/>
    <mergeCell ref="A45:B45"/>
  </mergeCells>
  <printOptions/>
  <pageMargins left="1.5748031496062993" right="0.7874015748031497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M50" sqref="M50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3.5" thickBot="1">
      <c r="A3" s="153" t="s">
        <v>55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>
      <c r="A4" s="154" t="s">
        <v>1</v>
      </c>
      <c r="B4" s="155"/>
      <c r="C4" s="156" t="s">
        <v>7</v>
      </c>
      <c r="D4" s="141"/>
      <c r="E4" s="141"/>
      <c r="F4" s="141"/>
      <c r="G4" s="141"/>
      <c r="H4" s="141"/>
      <c r="I4" s="141"/>
      <c r="J4" s="142"/>
      <c r="K4" s="140" t="s">
        <v>8</v>
      </c>
      <c r="L4" s="141"/>
      <c r="M4" s="142"/>
      <c r="N4" s="1"/>
      <c r="O4" s="1"/>
    </row>
    <row r="5" spans="1:13" ht="12.75">
      <c r="A5" s="146" t="s">
        <v>2</v>
      </c>
      <c r="B5" s="147"/>
      <c r="C5" s="150" t="s">
        <v>3</v>
      </c>
      <c r="D5" s="144"/>
      <c r="E5" s="144" t="s">
        <v>4</v>
      </c>
      <c r="F5" s="144"/>
      <c r="G5" s="144" t="s">
        <v>5</v>
      </c>
      <c r="H5" s="145"/>
      <c r="I5" s="150" t="s">
        <v>6</v>
      </c>
      <c r="J5" s="145"/>
      <c r="K5" s="143"/>
      <c r="L5" s="144"/>
      <c r="M5" s="145"/>
    </row>
    <row r="6" spans="1:13" ht="13.5" thickBot="1">
      <c r="A6" s="148"/>
      <c r="B6" s="149"/>
      <c r="C6" s="53" t="s">
        <v>11</v>
      </c>
      <c r="D6" s="47" t="s">
        <v>12</v>
      </c>
      <c r="E6" s="47" t="s">
        <v>11</v>
      </c>
      <c r="F6" s="47" t="s">
        <v>12</v>
      </c>
      <c r="G6" s="47" t="s">
        <v>11</v>
      </c>
      <c r="H6" s="48" t="s">
        <v>12</v>
      </c>
      <c r="I6" s="53" t="s">
        <v>11</v>
      </c>
      <c r="J6" s="48" t="s">
        <v>12</v>
      </c>
      <c r="K6" s="49" t="s">
        <v>9</v>
      </c>
      <c r="L6" s="50" t="s">
        <v>53</v>
      </c>
      <c r="M6" s="51" t="s">
        <v>6</v>
      </c>
    </row>
    <row r="7" spans="1:14" ht="12.75">
      <c r="A7" s="41" t="s">
        <v>18</v>
      </c>
      <c r="B7" s="56" t="s">
        <v>13</v>
      </c>
      <c r="C7" s="82">
        <v>2159</v>
      </c>
      <c r="D7" s="63">
        <v>254</v>
      </c>
      <c r="E7" s="83">
        <v>526</v>
      </c>
      <c r="F7" s="63">
        <v>57</v>
      </c>
      <c r="G7" s="63">
        <v>5</v>
      </c>
      <c r="H7" s="64"/>
      <c r="I7" s="84">
        <f aca="true" t="shared" si="0" ref="I7:J11">SUM(C7+E7+G7)</f>
        <v>2690</v>
      </c>
      <c r="J7" s="85">
        <f t="shared" si="0"/>
        <v>311</v>
      </c>
      <c r="K7" s="43">
        <v>279</v>
      </c>
      <c r="L7" s="86">
        <v>244</v>
      </c>
      <c r="M7" s="56">
        <f>SUM(K7,L7)</f>
        <v>523</v>
      </c>
      <c r="N7" s="4"/>
    </row>
    <row r="8" spans="1:14" ht="12.75">
      <c r="A8" s="41"/>
      <c r="B8" s="57" t="s">
        <v>14</v>
      </c>
      <c r="C8" s="82">
        <v>1190</v>
      </c>
      <c r="D8" s="63">
        <v>119</v>
      </c>
      <c r="E8" s="83">
        <v>512</v>
      </c>
      <c r="F8" s="63">
        <v>15</v>
      </c>
      <c r="G8" s="63">
        <v>2</v>
      </c>
      <c r="H8" s="64"/>
      <c r="I8" s="84">
        <f t="shared" si="0"/>
        <v>1704</v>
      </c>
      <c r="J8" s="85">
        <f t="shared" si="0"/>
        <v>134</v>
      </c>
      <c r="K8" s="43">
        <v>155</v>
      </c>
      <c r="L8" s="86">
        <v>173</v>
      </c>
      <c r="M8" s="57">
        <f>SUM(K8,L8)</f>
        <v>328</v>
      </c>
      <c r="N8" s="4"/>
    </row>
    <row r="9" spans="1:14" ht="12.75">
      <c r="A9" s="41"/>
      <c r="B9" s="57" t="s">
        <v>48</v>
      </c>
      <c r="C9" s="82">
        <v>776</v>
      </c>
      <c r="D9" s="63">
        <v>10</v>
      </c>
      <c r="E9" s="83">
        <v>212</v>
      </c>
      <c r="F9" s="63">
        <v>5</v>
      </c>
      <c r="G9" s="63">
        <v>3</v>
      </c>
      <c r="H9" s="64"/>
      <c r="I9" s="84">
        <f t="shared" si="0"/>
        <v>991</v>
      </c>
      <c r="J9" s="85">
        <f t="shared" si="0"/>
        <v>15</v>
      </c>
      <c r="K9" s="43">
        <v>104</v>
      </c>
      <c r="L9" s="86">
        <v>89</v>
      </c>
      <c r="M9" s="57">
        <f>SUM(K9,L9)</f>
        <v>193</v>
      </c>
      <c r="N9" s="4"/>
    </row>
    <row r="10" spans="1:14" ht="12.75">
      <c r="A10" s="41"/>
      <c r="B10" s="57" t="s">
        <v>15</v>
      </c>
      <c r="C10" s="83">
        <v>159</v>
      </c>
      <c r="D10" s="63">
        <v>5</v>
      </c>
      <c r="E10" s="83">
        <v>28</v>
      </c>
      <c r="F10" s="63">
        <v>1</v>
      </c>
      <c r="G10" s="63"/>
      <c r="H10" s="64"/>
      <c r="I10" s="84">
        <f t="shared" si="0"/>
        <v>187</v>
      </c>
      <c r="J10" s="85">
        <f t="shared" si="0"/>
        <v>6</v>
      </c>
      <c r="K10" s="43">
        <v>14</v>
      </c>
      <c r="L10" s="86">
        <v>16</v>
      </c>
      <c r="M10" s="57">
        <f>SUM(K10,L10)</f>
        <v>30</v>
      </c>
      <c r="N10" s="4"/>
    </row>
    <row r="11" spans="1:14" ht="12.75">
      <c r="A11" s="41"/>
      <c r="B11" s="57" t="s">
        <v>16</v>
      </c>
      <c r="C11" s="83">
        <v>115</v>
      </c>
      <c r="D11" s="63">
        <v>4</v>
      </c>
      <c r="E11" s="83">
        <v>19</v>
      </c>
      <c r="F11" s="63">
        <v>1</v>
      </c>
      <c r="G11" s="63">
        <v>16</v>
      </c>
      <c r="H11" s="64"/>
      <c r="I11" s="87">
        <f t="shared" si="0"/>
        <v>150</v>
      </c>
      <c r="J11" s="88">
        <f t="shared" si="0"/>
        <v>5</v>
      </c>
      <c r="K11" s="61"/>
      <c r="L11" s="86"/>
      <c r="M11" s="59">
        <f>SUM(K11,L11)</f>
        <v>0</v>
      </c>
      <c r="N11" s="4"/>
    </row>
    <row r="12" spans="1:14" ht="12.75">
      <c r="A12" s="42"/>
      <c r="B12" s="52" t="s">
        <v>17</v>
      </c>
      <c r="C12" s="89">
        <f aca="true" t="shared" si="1" ref="C12:H12">SUM(C7:C11)</f>
        <v>4399</v>
      </c>
      <c r="D12" s="60">
        <f t="shared" si="1"/>
        <v>392</v>
      </c>
      <c r="E12" s="89">
        <f t="shared" si="1"/>
        <v>1297</v>
      </c>
      <c r="F12" s="60">
        <f t="shared" si="1"/>
        <v>79</v>
      </c>
      <c r="G12" s="60">
        <f t="shared" si="1"/>
        <v>26</v>
      </c>
      <c r="H12" s="52">
        <f t="shared" si="1"/>
        <v>0</v>
      </c>
      <c r="I12" s="62">
        <f aca="true" t="shared" si="2" ref="I12:I17">SUM(C12+E12+G12)</f>
        <v>5722</v>
      </c>
      <c r="J12" s="90">
        <f>SUM(J7:J11)</f>
        <v>471</v>
      </c>
      <c r="K12" s="91">
        <f>SUM(K7:K11)</f>
        <v>552</v>
      </c>
      <c r="L12" s="89">
        <f>SUM(L7:L10)</f>
        <v>522</v>
      </c>
      <c r="M12" s="52">
        <f>SUM(M7:M11)</f>
        <v>1074</v>
      </c>
      <c r="N12" s="4"/>
    </row>
    <row r="13" spans="1:13" ht="12.75">
      <c r="A13" s="41" t="s">
        <v>19</v>
      </c>
      <c r="B13" s="57" t="s">
        <v>20</v>
      </c>
      <c r="C13" s="92">
        <v>5545</v>
      </c>
      <c r="D13" s="63">
        <v>636</v>
      </c>
      <c r="E13" s="83">
        <v>553</v>
      </c>
      <c r="F13" s="63"/>
      <c r="G13" s="63">
        <v>3</v>
      </c>
      <c r="H13" s="64"/>
      <c r="I13" s="65">
        <f t="shared" si="2"/>
        <v>6101</v>
      </c>
      <c r="J13" s="66">
        <f>SUM(D13+F13+H13)</f>
        <v>636</v>
      </c>
      <c r="K13" s="75">
        <v>302</v>
      </c>
      <c r="L13" s="63">
        <v>4368</v>
      </c>
      <c r="M13" s="93">
        <f>SUM(K13+L13)</f>
        <v>4670</v>
      </c>
    </row>
    <row r="14" spans="1:13" ht="12.75">
      <c r="A14" s="41"/>
      <c r="B14" s="57" t="s">
        <v>16</v>
      </c>
      <c r="C14" s="83">
        <v>35</v>
      </c>
      <c r="D14" s="63">
        <v>3</v>
      </c>
      <c r="E14" s="83">
        <v>0</v>
      </c>
      <c r="F14" s="63"/>
      <c r="G14" s="63"/>
      <c r="H14" s="64"/>
      <c r="I14" s="94">
        <f t="shared" si="2"/>
        <v>35</v>
      </c>
      <c r="J14" s="59">
        <v>1</v>
      </c>
      <c r="K14" s="95">
        <v>9</v>
      </c>
      <c r="L14" s="78">
        <v>36</v>
      </c>
      <c r="M14" s="59">
        <f>SUM(K14+L14)</f>
        <v>45</v>
      </c>
    </row>
    <row r="15" spans="1:14" ht="12.75">
      <c r="A15" s="42"/>
      <c r="B15" s="52" t="s">
        <v>17</v>
      </c>
      <c r="C15" s="70">
        <f aca="true" t="shared" si="3" ref="C15:H15">SUM(C13:C14)</f>
        <v>5580</v>
      </c>
      <c r="D15" s="60">
        <f t="shared" si="3"/>
        <v>639</v>
      </c>
      <c r="E15" s="60">
        <f t="shared" si="3"/>
        <v>553</v>
      </c>
      <c r="F15" s="60">
        <f t="shared" si="3"/>
        <v>0</v>
      </c>
      <c r="G15" s="60">
        <f t="shared" si="3"/>
        <v>3</v>
      </c>
      <c r="H15" s="52">
        <f t="shared" si="3"/>
        <v>0</v>
      </c>
      <c r="I15" s="70">
        <f t="shared" si="2"/>
        <v>6136</v>
      </c>
      <c r="J15" s="96">
        <f>SUM(D15+F15+H15)</f>
        <v>639</v>
      </c>
      <c r="K15" s="71">
        <f>SUM(K13:K14)</f>
        <v>311</v>
      </c>
      <c r="L15" s="97">
        <f>SUM(L13:L14)</f>
        <v>4404</v>
      </c>
      <c r="M15" s="98">
        <f>SUM(M13:M14)</f>
        <v>4715</v>
      </c>
      <c r="N15" s="4"/>
    </row>
    <row r="16" spans="1:14" ht="12.75">
      <c r="A16" s="41" t="s">
        <v>22</v>
      </c>
      <c r="B16" s="57" t="s">
        <v>23</v>
      </c>
      <c r="C16" s="83">
        <v>17934</v>
      </c>
      <c r="D16" s="72">
        <v>4674</v>
      </c>
      <c r="E16" s="72">
        <v>4242</v>
      </c>
      <c r="F16" s="72">
        <v>1250</v>
      </c>
      <c r="G16" s="72">
        <v>10</v>
      </c>
      <c r="H16" s="99"/>
      <c r="I16" s="84">
        <f t="shared" si="2"/>
        <v>22186</v>
      </c>
      <c r="J16" s="100">
        <f>SUM(D16+F16+H16)</f>
        <v>5924</v>
      </c>
      <c r="K16" s="101">
        <v>1752</v>
      </c>
      <c r="L16" s="102">
        <v>2269</v>
      </c>
      <c r="M16" s="66">
        <f>SUM(K16+L16)</f>
        <v>4021</v>
      </c>
      <c r="N16" s="4"/>
    </row>
    <row r="17" spans="1:14" ht="12.75">
      <c r="A17" s="41"/>
      <c r="B17" s="57" t="s">
        <v>25</v>
      </c>
      <c r="C17" s="69">
        <v>688</v>
      </c>
      <c r="D17" s="103">
        <v>31</v>
      </c>
      <c r="E17" s="103">
        <v>235</v>
      </c>
      <c r="F17" s="103">
        <v>6</v>
      </c>
      <c r="G17" s="103">
        <v>0</v>
      </c>
      <c r="H17" s="104"/>
      <c r="I17" s="81">
        <f t="shared" si="2"/>
        <v>923</v>
      </c>
      <c r="J17" s="88">
        <f>SUM(D17+F17+H17)</f>
        <v>37</v>
      </c>
      <c r="K17" s="61">
        <v>101</v>
      </c>
      <c r="L17" s="69">
        <v>216</v>
      </c>
      <c r="M17" s="59">
        <f>SUM(K17+L17)</f>
        <v>317</v>
      </c>
      <c r="N17" s="4"/>
    </row>
    <row r="18" spans="1:14" ht="12.75">
      <c r="A18" s="42"/>
      <c r="B18" s="52" t="s">
        <v>17</v>
      </c>
      <c r="C18" s="70">
        <f>SUM(C16:C17)</f>
        <v>18622</v>
      </c>
      <c r="D18" s="60">
        <f aca="true" t="shared" si="4" ref="D18:J18">SUM(D16:D17)</f>
        <v>4705</v>
      </c>
      <c r="E18" s="105">
        <f t="shared" si="4"/>
        <v>4477</v>
      </c>
      <c r="F18" s="105">
        <f t="shared" si="4"/>
        <v>1256</v>
      </c>
      <c r="G18" s="105">
        <f t="shared" si="4"/>
        <v>10</v>
      </c>
      <c r="H18" s="98">
        <f t="shared" si="4"/>
        <v>0</v>
      </c>
      <c r="I18" s="62">
        <f t="shared" si="4"/>
        <v>23109</v>
      </c>
      <c r="J18" s="105">
        <f t="shared" si="4"/>
        <v>5961</v>
      </c>
      <c r="K18" s="106">
        <f>SUM(K16:K17)</f>
        <v>1853</v>
      </c>
      <c r="L18" s="97">
        <f>SUM(L16:L17)</f>
        <v>2485</v>
      </c>
      <c r="M18" s="98">
        <f>SUM(M16:M17)</f>
        <v>4338</v>
      </c>
      <c r="N18" s="4"/>
    </row>
    <row r="19" spans="1:13" ht="12.75">
      <c r="A19" s="41" t="s">
        <v>26</v>
      </c>
      <c r="B19" s="57" t="s">
        <v>27</v>
      </c>
      <c r="C19" s="83">
        <v>9196</v>
      </c>
      <c r="D19" s="63">
        <v>84</v>
      </c>
      <c r="E19" s="83">
        <v>1109</v>
      </c>
      <c r="F19" s="63">
        <v>48</v>
      </c>
      <c r="G19" s="63">
        <v>5</v>
      </c>
      <c r="H19" s="64"/>
      <c r="I19" s="65">
        <f aca="true" t="shared" si="5" ref="I19:J24">SUM(C19+E19+G19)</f>
        <v>10310</v>
      </c>
      <c r="J19" s="107">
        <f t="shared" si="5"/>
        <v>132</v>
      </c>
      <c r="K19" s="43">
        <v>596</v>
      </c>
      <c r="L19" s="63">
        <v>1217</v>
      </c>
      <c r="M19" s="57">
        <f>SUM(K19+L19)</f>
        <v>1813</v>
      </c>
    </row>
    <row r="20" spans="1:13" ht="12.75">
      <c r="A20" s="41"/>
      <c r="B20" s="57" t="s">
        <v>29</v>
      </c>
      <c r="C20" s="83">
        <v>1081</v>
      </c>
      <c r="D20" s="63">
        <v>79</v>
      </c>
      <c r="E20" s="83">
        <v>365</v>
      </c>
      <c r="F20" s="63">
        <v>2</v>
      </c>
      <c r="G20" s="63">
        <v>0</v>
      </c>
      <c r="H20" s="64"/>
      <c r="I20" s="73">
        <f t="shared" si="5"/>
        <v>1446</v>
      </c>
      <c r="J20" s="93">
        <f t="shared" si="5"/>
        <v>81</v>
      </c>
      <c r="K20" s="43">
        <v>167</v>
      </c>
      <c r="L20" s="63">
        <v>185</v>
      </c>
      <c r="M20" s="57">
        <f>SUM(K20+L20)</f>
        <v>352</v>
      </c>
    </row>
    <row r="21" spans="1:13" ht="12.75">
      <c r="A21" s="41"/>
      <c r="B21" s="57" t="s">
        <v>16</v>
      </c>
      <c r="C21" s="83">
        <v>277</v>
      </c>
      <c r="D21" s="63">
        <v>16</v>
      </c>
      <c r="E21" s="83">
        <v>15</v>
      </c>
      <c r="F21" s="63"/>
      <c r="G21" s="63">
        <v>3</v>
      </c>
      <c r="H21" s="64"/>
      <c r="I21" s="94">
        <f t="shared" si="5"/>
        <v>295</v>
      </c>
      <c r="J21" s="93">
        <f t="shared" si="5"/>
        <v>16</v>
      </c>
      <c r="K21" s="43">
        <v>159</v>
      </c>
      <c r="L21" s="63">
        <v>52</v>
      </c>
      <c r="M21" s="57">
        <f>SUM(K21+L21)</f>
        <v>211</v>
      </c>
    </row>
    <row r="22" spans="1:14" ht="12.75">
      <c r="A22" s="42"/>
      <c r="B22" s="52" t="s">
        <v>17</v>
      </c>
      <c r="C22" s="70">
        <f>SUM(C19+C20+C21)</f>
        <v>10554</v>
      </c>
      <c r="D22" s="60">
        <f aca="true" t="shared" si="6" ref="D22:M22">SUM(D19+D20+D21)</f>
        <v>179</v>
      </c>
      <c r="E22" s="60">
        <f t="shared" si="6"/>
        <v>1489</v>
      </c>
      <c r="F22" s="60">
        <f t="shared" si="6"/>
        <v>50</v>
      </c>
      <c r="G22" s="60">
        <f t="shared" si="6"/>
        <v>8</v>
      </c>
      <c r="H22" s="52">
        <f t="shared" si="6"/>
        <v>0</v>
      </c>
      <c r="I22" s="108">
        <f t="shared" si="6"/>
        <v>12051</v>
      </c>
      <c r="J22" s="74">
        <f t="shared" si="6"/>
        <v>229</v>
      </c>
      <c r="K22" s="71">
        <f t="shared" si="6"/>
        <v>922</v>
      </c>
      <c r="L22" s="60">
        <f t="shared" si="6"/>
        <v>1454</v>
      </c>
      <c r="M22" s="52">
        <f t="shared" si="6"/>
        <v>2376</v>
      </c>
      <c r="N22" s="4"/>
    </row>
    <row r="23" spans="1:13" ht="12.75">
      <c r="A23" s="41" t="s">
        <v>30</v>
      </c>
      <c r="B23" s="57" t="s">
        <v>31</v>
      </c>
      <c r="C23" s="83">
        <v>2742</v>
      </c>
      <c r="D23" s="63">
        <v>211</v>
      </c>
      <c r="E23" s="83">
        <v>1019</v>
      </c>
      <c r="F23" s="63">
        <v>190</v>
      </c>
      <c r="G23" s="63">
        <v>17</v>
      </c>
      <c r="H23" s="64"/>
      <c r="I23" s="65">
        <f t="shared" si="5"/>
        <v>3778</v>
      </c>
      <c r="J23" s="109">
        <f t="shared" si="5"/>
        <v>401</v>
      </c>
      <c r="K23" s="67">
        <v>428</v>
      </c>
      <c r="L23" s="63">
        <v>511</v>
      </c>
      <c r="M23" s="57">
        <f>SUM(K23+L23)</f>
        <v>939</v>
      </c>
    </row>
    <row r="24" spans="1:13" ht="12.75">
      <c r="A24" s="41"/>
      <c r="B24" s="57" t="s">
        <v>32</v>
      </c>
      <c r="C24" s="83">
        <v>181</v>
      </c>
      <c r="D24" s="63">
        <v>237</v>
      </c>
      <c r="E24" s="83">
        <v>47</v>
      </c>
      <c r="F24" s="63">
        <v>22</v>
      </c>
      <c r="G24" s="63">
        <v>7</v>
      </c>
      <c r="H24" s="64">
        <v>1</v>
      </c>
      <c r="I24" s="94">
        <f t="shared" si="5"/>
        <v>235</v>
      </c>
      <c r="J24" s="88">
        <f>SUM(D24+F24+H24)</f>
        <v>260</v>
      </c>
      <c r="K24" s="61">
        <v>35</v>
      </c>
      <c r="L24" s="63">
        <v>79</v>
      </c>
      <c r="M24" s="57">
        <f>SUM(K24+L24)</f>
        <v>114</v>
      </c>
    </row>
    <row r="25" spans="1:14" ht="12.75">
      <c r="A25" s="42"/>
      <c r="B25" s="52" t="s">
        <v>17</v>
      </c>
      <c r="C25" s="70">
        <f>SUM(C23:C24)</f>
        <v>2923</v>
      </c>
      <c r="D25" s="60">
        <f aca="true" t="shared" si="7" ref="D25:J25">SUM(D23:D24)</f>
        <v>448</v>
      </c>
      <c r="E25" s="60">
        <f t="shared" si="7"/>
        <v>1066</v>
      </c>
      <c r="F25" s="60">
        <f t="shared" si="7"/>
        <v>212</v>
      </c>
      <c r="G25" s="110">
        <f t="shared" si="7"/>
        <v>24</v>
      </c>
      <c r="H25" s="52">
        <f t="shared" si="7"/>
        <v>1</v>
      </c>
      <c r="I25" s="62">
        <f t="shared" si="7"/>
        <v>4013</v>
      </c>
      <c r="J25" s="111">
        <f t="shared" si="7"/>
        <v>661</v>
      </c>
      <c r="K25" s="71">
        <f>SUM(K23:K24)</f>
        <v>463</v>
      </c>
      <c r="L25" s="60">
        <f>SUM(L23:L24)</f>
        <v>590</v>
      </c>
      <c r="M25" s="52">
        <f>SUM(M23:M24)</f>
        <v>1053</v>
      </c>
      <c r="N25" s="4"/>
    </row>
    <row r="26" spans="1:13" ht="12.75">
      <c r="A26" s="41" t="s">
        <v>33</v>
      </c>
      <c r="B26" s="57" t="s">
        <v>34</v>
      </c>
      <c r="C26" s="67">
        <v>679</v>
      </c>
      <c r="D26" s="75">
        <v>85</v>
      </c>
      <c r="E26" s="75">
        <v>124</v>
      </c>
      <c r="F26" s="72">
        <v>5</v>
      </c>
      <c r="G26" s="75">
        <v>1</v>
      </c>
      <c r="H26" s="76"/>
      <c r="I26" s="65">
        <f>SUM(C26+E26+G26)</f>
        <v>804</v>
      </c>
      <c r="J26" s="66">
        <f aca="true" t="shared" si="8" ref="J26:J34">SUM(D26+F26+H26)</f>
        <v>90</v>
      </c>
      <c r="K26" s="67">
        <v>64</v>
      </c>
      <c r="L26" s="75">
        <v>179</v>
      </c>
      <c r="M26" s="57">
        <f aca="true" t="shared" si="9" ref="M26:M34">SUM(K26+L26)</f>
        <v>243</v>
      </c>
    </row>
    <row r="27" spans="1:13" ht="12.75">
      <c r="A27" s="41"/>
      <c r="B27" s="57" t="s">
        <v>35</v>
      </c>
      <c r="C27" s="77">
        <v>1053</v>
      </c>
      <c r="D27" s="63">
        <v>5</v>
      </c>
      <c r="E27" s="63">
        <v>104</v>
      </c>
      <c r="F27" s="63">
        <v>1</v>
      </c>
      <c r="G27" s="63"/>
      <c r="H27" s="76"/>
      <c r="I27" s="73">
        <f aca="true" t="shared" si="10" ref="I27:I34">SUM(C27+E27+G27)</f>
        <v>1157</v>
      </c>
      <c r="J27" s="57">
        <f t="shared" si="8"/>
        <v>6</v>
      </c>
      <c r="K27" s="77">
        <v>63</v>
      </c>
      <c r="L27" s="63">
        <v>261</v>
      </c>
      <c r="M27" s="57">
        <f t="shared" si="9"/>
        <v>324</v>
      </c>
    </row>
    <row r="28" spans="1:13" ht="12.75">
      <c r="A28" s="41"/>
      <c r="B28" s="57" t="s">
        <v>36</v>
      </c>
      <c r="C28" s="68">
        <v>374</v>
      </c>
      <c r="D28" s="63">
        <v>145</v>
      </c>
      <c r="E28" s="63">
        <v>372</v>
      </c>
      <c r="F28" s="63">
        <v>10</v>
      </c>
      <c r="G28" s="63"/>
      <c r="H28" s="64"/>
      <c r="I28" s="73">
        <f t="shared" si="10"/>
        <v>746</v>
      </c>
      <c r="J28" s="57">
        <f t="shared" si="8"/>
        <v>155</v>
      </c>
      <c r="K28" s="77">
        <v>98</v>
      </c>
      <c r="L28" s="63">
        <v>98</v>
      </c>
      <c r="M28" s="57">
        <f t="shared" si="9"/>
        <v>196</v>
      </c>
    </row>
    <row r="29" spans="1:13" ht="12.75">
      <c r="A29" s="41"/>
      <c r="B29" s="57" t="s">
        <v>37</v>
      </c>
      <c r="C29" s="77">
        <v>900</v>
      </c>
      <c r="D29" s="63">
        <v>27</v>
      </c>
      <c r="E29" s="63">
        <v>124</v>
      </c>
      <c r="F29" s="63"/>
      <c r="G29" s="63"/>
      <c r="H29" s="64"/>
      <c r="I29" s="73">
        <f t="shared" si="10"/>
        <v>1024</v>
      </c>
      <c r="J29" s="57">
        <f t="shared" si="8"/>
        <v>27</v>
      </c>
      <c r="K29" s="77">
        <v>14</v>
      </c>
      <c r="L29" s="63">
        <v>171</v>
      </c>
      <c r="M29" s="57">
        <f t="shared" si="9"/>
        <v>185</v>
      </c>
    </row>
    <row r="30" spans="1:13" ht="12.75">
      <c r="A30" s="41"/>
      <c r="B30" s="57" t="s">
        <v>38</v>
      </c>
      <c r="C30" s="77">
        <v>1364</v>
      </c>
      <c r="D30" s="63">
        <v>138</v>
      </c>
      <c r="E30" s="63">
        <v>486</v>
      </c>
      <c r="F30" s="63">
        <v>3</v>
      </c>
      <c r="G30" s="63">
        <v>4</v>
      </c>
      <c r="H30" s="64"/>
      <c r="I30" s="73">
        <f t="shared" si="10"/>
        <v>1854</v>
      </c>
      <c r="J30" s="57">
        <f t="shared" si="8"/>
        <v>141</v>
      </c>
      <c r="K30" s="77">
        <v>235</v>
      </c>
      <c r="L30" s="63">
        <v>523</v>
      </c>
      <c r="M30" s="57">
        <f t="shared" si="9"/>
        <v>758</v>
      </c>
    </row>
    <row r="31" spans="1:13" ht="12.75">
      <c r="A31" s="41"/>
      <c r="B31" s="57" t="s">
        <v>39</v>
      </c>
      <c r="C31" s="77">
        <v>657</v>
      </c>
      <c r="D31" s="63">
        <v>1</v>
      </c>
      <c r="E31" s="63">
        <v>240</v>
      </c>
      <c r="F31" s="63"/>
      <c r="G31" s="63"/>
      <c r="H31" s="64"/>
      <c r="I31" s="73">
        <f t="shared" si="10"/>
        <v>897</v>
      </c>
      <c r="J31" s="57">
        <f t="shared" si="8"/>
        <v>1</v>
      </c>
      <c r="K31" s="68">
        <v>54</v>
      </c>
      <c r="L31" s="63">
        <v>185</v>
      </c>
      <c r="M31" s="57">
        <f t="shared" si="9"/>
        <v>239</v>
      </c>
    </row>
    <row r="32" spans="1:13" ht="12.75">
      <c r="A32" s="41"/>
      <c r="B32" s="57" t="s">
        <v>40</v>
      </c>
      <c r="C32" s="77">
        <v>1081</v>
      </c>
      <c r="D32" s="63">
        <v>117</v>
      </c>
      <c r="E32" s="63">
        <v>81</v>
      </c>
      <c r="F32" s="63">
        <v>13</v>
      </c>
      <c r="G32" s="63"/>
      <c r="H32" s="64"/>
      <c r="I32" s="73">
        <f t="shared" si="10"/>
        <v>1162</v>
      </c>
      <c r="J32" s="57">
        <f t="shared" si="8"/>
        <v>130</v>
      </c>
      <c r="K32" s="77">
        <v>130</v>
      </c>
      <c r="L32" s="63">
        <v>305</v>
      </c>
      <c r="M32" s="57">
        <f t="shared" si="9"/>
        <v>435</v>
      </c>
    </row>
    <row r="33" spans="1:13" ht="12.75">
      <c r="A33" s="41"/>
      <c r="B33" s="57" t="s">
        <v>49</v>
      </c>
      <c r="C33" s="77"/>
      <c r="D33" s="63"/>
      <c r="E33" s="63"/>
      <c r="F33" s="63"/>
      <c r="G33" s="63"/>
      <c r="H33" s="64"/>
      <c r="I33" s="73">
        <f t="shared" si="10"/>
        <v>0</v>
      </c>
      <c r="J33" s="57">
        <f t="shared" si="8"/>
        <v>0</v>
      </c>
      <c r="K33" s="77"/>
      <c r="L33" s="63"/>
      <c r="M33" s="57">
        <f t="shared" si="9"/>
        <v>0</v>
      </c>
    </row>
    <row r="34" spans="1:13" ht="12.75">
      <c r="A34" s="41"/>
      <c r="B34" s="57" t="s">
        <v>16</v>
      </c>
      <c r="C34" s="69">
        <v>166</v>
      </c>
      <c r="D34" s="78">
        <v>16</v>
      </c>
      <c r="E34" s="78">
        <v>9</v>
      </c>
      <c r="F34" s="78">
        <v>0</v>
      </c>
      <c r="G34" s="78">
        <v>7</v>
      </c>
      <c r="H34" s="64"/>
      <c r="I34" s="81">
        <f t="shared" si="10"/>
        <v>182</v>
      </c>
      <c r="J34" s="59">
        <f t="shared" si="8"/>
        <v>16</v>
      </c>
      <c r="K34" s="61">
        <v>306</v>
      </c>
      <c r="L34" s="78">
        <v>54</v>
      </c>
      <c r="M34" s="57">
        <f t="shared" si="9"/>
        <v>360</v>
      </c>
    </row>
    <row r="35" spans="1:14" ht="12.75">
      <c r="A35" s="42"/>
      <c r="B35" s="52" t="s">
        <v>17</v>
      </c>
      <c r="C35" s="70">
        <f aca="true" t="shared" si="11" ref="C35:M35">SUM(C26:C34)</f>
        <v>6274</v>
      </c>
      <c r="D35" s="60">
        <f t="shared" si="11"/>
        <v>534</v>
      </c>
      <c r="E35" s="60">
        <f t="shared" si="11"/>
        <v>1540</v>
      </c>
      <c r="F35" s="60">
        <f t="shared" si="11"/>
        <v>32</v>
      </c>
      <c r="G35" s="60">
        <f t="shared" si="11"/>
        <v>12</v>
      </c>
      <c r="H35" s="52">
        <f t="shared" si="11"/>
        <v>0</v>
      </c>
      <c r="I35" s="62">
        <f t="shared" si="11"/>
        <v>7826</v>
      </c>
      <c r="J35" s="79">
        <f t="shared" si="11"/>
        <v>566</v>
      </c>
      <c r="K35" s="71">
        <f t="shared" si="11"/>
        <v>964</v>
      </c>
      <c r="L35" s="74">
        <f t="shared" si="11"/>
        <v>1776</v>
      </c>
      <c r="M35" s="52">
        <f t="shared" si="11"/>
        <v>2740</v>
      </c>
      <c r="N35" s="4"/>
    </row>
    <row r="36" spans="1:13" ht="12.75">
      <c r="A36" s="41" t="s">
        <v>41</v>
      </c>
      <c r="B36" s="57" t="s">
        <v>42</v>
      </c>
      <c r="C36" s="83">
        <v>1654</v>
      </c>
      <c r="D36" s="63">
        <v>16</v>
      </c>
      <c r="E36" s="83">
        <v>536</v>
      </c>
      <c r="F36" s="63">
        <v>4</v>
      </c>
      <c r="G36" s="63">
        <v>13</v>
      </c>
      <c r="H36" s="64"/>
      <c r="I36" s="112">
        <f aca="true" t="shared" si="12" ref="I36:J41">SUM(C36+E36+G36)</f>
        <v>2203</v>
      </c>
      <c r="J36" s="100">
        <f t="shared" si="12"/>
        <v>20</v>
      </c>
      <c r="K36" s="101">
        <v>146</v>
      </c>
      <c r="L36" s="63">
        <v>14</v>
      </c>
      <c r="M36" s="57">
        <f aca="true" t="shared" si="13" ref="M36:M41">SUM(K36+L36)</f>
        <v>160</v>
      </c>
    </row>
    <row r="37" spans="1:13" ht="12.75">
      <c r="A37" s="41"/>
      <c r="B37" s="57" t="s">
        <v>43</v>
      </c>
      <c r="C37" s="83">
        <v>88</v>
      </c>
      <c r="D37" s="63">
        <v>5</v>
      </c>
      <c r="E37" s="83">
        <v>53</v>
      </c>
      <c r="F37" s="63">
        <v>0</v>
      </c>
      <c r="G37" s="63">
        <v>0</v>
      </c>
      <c r="H37" s="64"/>
      <c r="I37" s="84">
        <f t="shared" si="12"/>
        <v>141</v>
      </c>
      <c r="J37" s="113">
        <f t="shared" si="12"/>
        <v>5</v>
      </c>
      <c r="K37" s="77">
        <v>50</v>
      </c>
      <c r="L37" s="63">
        <v>0</v>
      </c>
      <c r="M37" s="57">
        <f t="shared" si="13"/>
        <v>50</v>
      </c>
    </row>
    <row r="38" spans="1:13" ht="12.75">
      <c r="A38" s="41"/>
      <c r="B38" s="57" t="s">
        <v>44</v>
      </c>
      <c r="C38" s="83">
        <v>289</v>
      </c>
      <c r="D38" s="63">
        <v>123</v>
      </c>
      <c r="E38" s="83">
        <v>268</v>
      </c>
      <c r="F38" s="63">
        <v>7</v>
      </c>
      <c r="G38" s="83">
        <v>0</v>
      </c>
      <c r="H38" s="64"/>
      <c r="I38" s="84">
        <f t="shared" si="12"/>
        <v>557</v>
      </c>
      <c r="J38" s="113">
        <f t="shared" si="12"/>
        <v>130</v>
      </c>
      <c r="K38" s="77">
        <v>35</v>
      </c>
      <c r="L38" s="63">
        <v>0</v>
      </c>
      <c r="M38" s="57">
        <f t="shared" si="13"/>
        <v>35</v>
      </c>
    </row>
    <row r="39" spans="1:13" ht="12.75">
      <c r="A39" s="41"/>
      <c r="B39" s="57" t="s">
        <v>45</v>
      </c>
      <c r="C39" s="83">
        <v>847</v>
      </c>
      <c r="D39" s="63">
        <v>363</v>
      </c>
      <c r="E39" s="83">
        <v>410</v>
      </c>
      <c r="F39" s="63">
        <v>80</v>
      </c>
      <c r="G39" s="63">
        <v>4</v>
      </c>
      <c r="H39" s="64"/>
      <c r="I39" s="84">
        <f t="shared" si="12"/>
        <v>1261</v>
      </c>
      <c r="J39" s="113">
        <f t="shared" si="12"/>
        <v>443</v>
      </c>
      <c r="K39" s="77">
        <v>149</v>
      </c>
      <c r="L39" s="63">
        <v>4</v>
      </c>
      <c r="M39" s="57">
        <f t="shared" si="13"/>
        <v>153</v>
      </c>
    </row>
    <row r="40" spans="1:13" ht="12.75">
      <c r="A40" s="41"/>
      <c r="B40" s="57" t="s">
        <v>46</v>
      </c>
      <c r="C40" s="83">
        <v>414</v>
      </c>
      <c r="D40" s="63">
        <v>31</v>
      </c>
      <c r="E40" s="83">
        <v>481</v>
      </c>
      <c r="F40" s="63">
        <v>8</v>
      </c>
      <c r="G40" s="63">
        <v>1</v>
      </c>
      <c r="H40" s="64"/>
      <c r="I40" s="84">
        <f t="shared" si="12"/>
        <v>896</v>
      </c>
      <c r="J40" s="113">
        <f t="shared" si="12"/>
        <v>39</v>
      </c>
      <c r="K40" s="77">
        <v>119</v>
      </c>
      <c r="L40" s="63">
        <v>2</v>
      </c>
      <c r="M40" s="57">
        <f t="shared" si="13"/>
        <v>121</v>
      </c>
    </row>
    <row r="41" spans="1:13" ht="12.75">
      <c r="A41" s="43"/>
      <c r="B41" s="57" t="s">
        <v>47</v>
      </c>
      <c r="C41" s="83">
        <v>101</v>
      </c>
      <c r="D41" s="63">
        <v>37</v>
      </c>
      <c r="E41" s="83">
        <v>24</v>
      </c>
      <c r="F41" s="63">
        <v>3</v>
      </c>
      <c r="G41" s="63">
        <v>0</v>
      </c>
      <c r="H41" s="64"/>
      <c r="I41" s="87">
        <f t="shared" si="12"/>
        <v>125</v>
      </c>
      <c r="J41" s="88">
        <f t="shared" si="12"/>
        <v>40</v>
      </c>
      <c r="K41" s="61">
        <v>42</v>
      </c>
      <c r="L41" s="63">
        <v>1</v>
      </c>
      <c r="M41" s="57">
        <f t="shared" si="13"/>
        <v>43</v>
      </c>
    </row>
    <row r="42" spans="1:14" ht="12.75">
      <c r="A42" s="44"/>
      <c r="B42" s="52" t="s">
        <v>17</v>
      </c>
      <c r="C42" s="70">
        <f>SUM(C36:C41)</f>
        <v>3393</v>
      </c>
      <c r="D42" s="60">
        <f aca="true" t="shared" si="14" ref="D42:J42">SUM(D36:D41)</f>
        <v>575</v>
      </c>
      <c r="E42" s="60">
        <f t="shared" si="14"/>
        <v>1772</v>
      </c>
      <c r="F42" s="60">
        <f t="shared" si="14"/>
        <v>102</v>
      </c>
      <c r="G42" s="60">
        <f t="shared" si="14"/>
        <v>18</v>
      </c>
      <c r="H42" s="52">
        <f t="shared" si="14"/>
        <v>0</v>
      </c>
      <c r="I42" s="114">
        <f t="shared" si="14"/>
        <v>5183</v>
      </c>
      <c r="J42" s="111">
        <f t="shared" si="14"/>
        <v>677</v>
      </c>
      <c r="K42" s="71">
        <f>SUM(K36:K41)</f>
        <v>541</v>
      </c>
      <c r="L42" s="74">
        <f>SUM(L36:L41)</f>
        <v>21</v>
      </c>
      <c r="M42" s="52">
        <f>SUM(M36:M41)</f>
        <v>562</v>
      </c>
      <c r="N42" s="4"/>
    </row>
    <row r="43" spans="1:13" ht="12.75">
      <c r="A43" s="45" t="s">
        <v>51</v>
      </c>
      <c r="B43" s="57" t="s">
        <v>24</v>
      </c>
      <c r="C43" s="83">
        <v>4290</v>
      </c>
      <c r="D43" s="63">
        <v>16</v>
      </c>
      <c r="E43" s="83">
        <v>1020</v>
      </c>
      <c r="F43" s="63">
        <v>9</v>
      </c>
      <c r="G43" s="63"/>
      <c r="H43" s="64"/>
      <c r="I43" s="112">
        <f>SUM(C43,E43,G43)</f>
        <v>5310</v>
      </c>
      <c r="J43" s="113">
        <f>SUM(D43+F43+H43)</f>
        <v>25</v>
      </c>
      <c r="K43" s="115">
        <v>336</v>
      </c>
      <c r="L43" s="63">
        <v>769</v>
      </c>
      <c r="M43" s="57">
        <f>SUM(K43+L43)</f>
        <v>1105</v>
      </c>
    </row>
    <row r="44" spans="1:13" ht="12.75">
      <c r="A44" s="44"/>
      <c r="B44" s="52" t="s">
        <v>17</v>
      </c>
      <c r="C44" s="70">
        <f>SUM(C43)</f>
        <v>4290</v>
      </c>
      <c r="D44" s="60">
        <f>SUM(D43)</f>
        <v>16</v>
      </c>
      <c r="E44" s="60">
        <f aca="true" t="shared" si="15" ref="E44:J44">SUM(E43)</f>
        <v>1020</v>
      </c>
      <c r="F44" s="60">
        <f t="shared" si="15"/>
        <v>9</v>
      </c>
      <c r="G44" s="60">
        <f t="shared" si="15"/>
        <v>0</v>
      </c>
      <c r="H44" s="52">
        <f t="shared" si="15"/>
        <v>0</v>
      </c>
      <c r="I44" s="70">
        <f>SUM(C44+E44+G44)</f>
        <v>5310</v>
      </c>
      <c r="J44" s="74">
        <f t="shared" si="15"/>
        <v>25</v>
      </c>
      <c r="K44" s="71">
        <f>SUM(K43)</f>
        <v>336</v>
      </c>
      <c r="L44" s="60">
        <f>SUM(L43)</f>
        <v>769</v>
      </c>
      <c r="M44" s="52">
        <f>SUM(M43)</f>
        <v>1105</v>
      </c>
    </row>
    <row r="45" spans="1:14" ht="12.75">
      <c r="A45" s="41" t="s">
        <v>52</v>
      </c>
      <c r="B45" s="57" t="s">
        <v>28</v>
      </c>
      <c r="C45" s="83">
        <v>6080</v>
      </c>
      <c r="D45" s="63">
        <v>707</v>
      </c>
      <c r="E45" s="83">
        <v>2180</v>
      </c>
      <c r="F45" s="63">
        <v>155</v>
      </c>
      <c r="G45" s="63">
        <v>19</v>
      </c>
      <c r="H45" s="64"/>
      <c r="I45" s="73">
        <f>SUM(C45+E45+G45)</f>
        <v>8279</v>
      </c>
      <c r="J45" s="113">
        <f>SUM(D45+F45+H45)</f>
        <v>862</v>
      </c>
      <c r="K45" s="115">
        <v>481</v>
      </c>
      <c r="L45" s="63">
        <v>576</v>
      </c>
      <c r="M45" s="57">
        <f>SUM(K45+L45)</f>
        <v>1057</v>
      </c>
      <c r="N45" s="4"/>
    </row>
    <row r="46" spans="1:14" ht="13.5" thickBot="1">
      <c r="A46" s="46"/>
      <c r="B46" s="52" t="s">
        <v>17</v>
      </c>
      <c r="C46" s="70">
        <f aca="true" t="shared" si="16" ref="C46:M46">SUM(C45)</f>
        <v>6080</v>
      </c>
      <c r="D46" s="116">
        <f t="shared" si="16"/>
        <v>707</v>
      </c>
      <c r="E46" s="74">
        <f t="shared" si="16"/>
        <v>2180</v>
      </c>
      <c r="F46" s="116">
        <f t="shared" si="16"/>
        <v>155</v>
      </c>
      <c r="G46" s="116">
        <f t="shared" si="16"/>
        <v>19</v>
      </c>
      <c r="H46" s="117">
        <f t="shared" si="16"/>
        <v>0</v>
      </c>
      <c r="I46" s="70">
        <f t="shared" si="16"/>
        <v>8279</v>
      </c>
      <c r="J46" s="117">
        <f t="shared" si="16"/>
        <v>862</v>
      </c>
      <c r="K46" s="71">
        <f t="shared" si="16"/>
        <v>481</v>
      </c>
      <c r="L46" s="116">
        <f t="shared" si="16"/>
        <v>576</v>
      </c>
      <c r="M46" s="52">
        <f t="shared" si="16"/>
        <v>1057</v>
      </c>
      <c r="N46" s="2"/>
    </row>
    <row r="47" spans="1:14" ht="12.75">
      <c r="A47" s="41" t="s">
        <v>54</v>
      </c>
      <c r="B47" s="59" t="s">
        <v>21</v>
      </c>
      <c r="C47" s="95">
        <v>2277</v>
      </c>
      <c r="D47" s="78">
        <v>72</v>
      </c>
      <c r="E47" s="95">
        <v>547</v>
      </c>
      <c r="F47" s="78"/>
      <c r="G47" s="78">
        <v>4</v>
      </c>
      <c r="H47" s="104"/>
      <c r="I47" s="87">
        <f>SUM(C47+E47+G47)</f>
        <v>2828</v>
      </c>
      <c r="J47" s="118">
        <f>SUM(D47+F47+H47)</f>
        <v>72</v>
      </c>
      <c r="K47" s="115">
        <v>398</v>
      </c>
      <c r="L47" s="78">
        <v>697</v>
      </c>
      <c r="M47" s="119">
        <f>SUM(K47+L47)</f>
        <v>1095</v>
      </c>
      <c r="N47" s="2"/>
    </row>
    <row r="48" spans="1:14" ht="12.75">
      <c r="A48" s="41"/>
      <c r="B48" s="57" t="s">
        <v>16</v>
      </c>
      <c r="C48" s="95">
        <v>45</v>
      </c>
      <c r="D48" s="63"/>
      <c r="E48" s="83">
        <v>13</v>
      </c>
      <c r="F48" s="63"/>
      <c r="G48" s="63">
        <v>4</v>
      </c>
      <c r="H48" s="64"/>
      <c r="I48" s="87">
        <f>SUM(C48+E48+G48)</f>
        <v>62</v>
      </c>
      <c r="J48" s="66"/>
      <c r="K48" s="68">
        <v>11</v>
      </c>
      <c r="L48" s="63"/>
      <c r="M48" s="57">
        <f>SUM(K48+L48)</f>
        <v>11</v>
      </c>
      <c r="N48" s="2"/>
    </row>
    <row r="49" spans="1:14" ht="13.5" thickBot="1">
      <c r="A49" s="41"/>
      <c r="B49" s="80" t="s">
        <v>17</v>
      </c>
      <c r="C49" s="70">
        <f>SUM(C47:C48)</f>
        <v>2322</v>
      </c>
      <c r="D49" s="60">
        <f>SUM(D47:D48)</f>
        <v>72</v>
      </c>
      <c r="E49" s="60">
        <f>SUM(E47:E48)</f>
        <v>560</v>
      </c>
      <c r="F49" s="60">
        <f>SUM(F47)</f>
        <v>0</v>
      </c>
      <c r="G49" s="60">
        <f>SUM(G47:G48)</f>
        <v>8</v>
      </c>
      <c r="H49" s="52">
        <f>SUM(H47)</f>
        <v>0</v>
      </c>
      <c r="I49" s="120">
        <f>SUM(I47:I48)</f>
        <v>2890</v>
      </c>
      <c r="J49" s="80">
        <f>SUM(J47:J48)</f>
        <v>72</v>
      </c>
      <c r="K49" s="121">
        <f>SUM(K47:K48)</f>
        <v>409</v>
      </c>
      <c r="L49" s="122">
        <f>SUM(L47:L48)</f>
        <v>697</v>
      </c>
      <c r="M49" s="80">
        <f>SUM(M47:M48)</f>
        <v>1106</v>
      </c>
      <c r="N49" s="4"/>
    </row>
    <row r="50" spans="1:14" ht="13.5" thickBot="1">
      <c r="A50" s="151" t="s">
        <v>6</v>
      </c>
      <c r="B50" s="152"/>
      <c r="C50" s="58">
        <f>C12+C15+C18+C22+C25+C35+C42+C44+C46+C49</f>
        <v>64437</v>
      </c>
      <c r="D50" s="36">
        <f>D12+D15+D18+D22+D25+D35+D42+D44+D46+D49</f>
        <v>8267</v>
      </c>
      <c r="E50" s="36">
        <f>E12+E15+E18+E22+E25+E35+E42+E44+E46+E49</f>
        <v>15954</v>
      </c>
      <c r="F50" s="36">
        <f>F12+F15+F18+F22+F25+F35+F42+F44+F46+F49</f>
        <v>1895</v>
      </c>
      <c r="G50" s="36">
        <f>G12+G15+G18+G22+G25+G35+G42+G44+G46+G49</f>
        <v>128</v>
      </c>
      <c r="H50" s="55">
        <f>H12+H15+H18+H22+H25+H35+H42+H44+H46+H49</f>
        <v>1</v>
      </c>
      <c r="I50" s="54">
        <f>I12+I15+I18+I22+I25+I35+I42+I44+I46+I49</f>
        <v>80519</v>
      </c>
      <c r="J50" s="39">
        <f>J12+J15+J18+J22+J25+J35+J42+J44+J46+J49</f>
        <v>10163</v>
      </c>
      <c r="K50" s="40">
        <f>K12+K15+K18+K22+K25+K35+K42+K44+K46+K49</f>
        <v>6832</v>
      </c>
      <c r="L50" s="38">
        <f>L12+L15+L18+L22+L25+L35+L42+L44+L46+L49</f>
        <v>13294</v>
      </c>
      <c r="M50" s="39">
        <f>M12+M15+M18+M22+M25+M35+M42+M44+M46+M49</f>
        <v>20126</v>
      </c>
      <c r="N50" s="4"/>
    </row>
    <row r="51" spans="1:11" ht="12.75">
      <c r="A51" s="37"/>
      <c r="D51" s="37"/>
      <c r="E51" s="37"/>
      <c r="G51" s="37"/>
      <c r="K51" s="2"/>
    </row>
    <row r="52" ht="12.75">
      <c r="F52" s="2"/>
    </row>
    <row r="56" ht="12.75">
      <c r="H56" s="35"/>
    </row>
    <row r="57" ht="12.75">
      <c r="H57" s="35"/>
    </row>
    <row r="58" ht="12.75">
      <c r="H58" s="35"/>
    </row>
    <row r="59" ht="12.75">
      <c r="H59" s="35"/>
    </row>
    <row r="60" ht="12.75">
      <c r="H60" s="35"/>
    </row>
    <row r="61" ht="12.75">
      <c r="H61" s="35"/>
    </row>
    <row r="62" ht="12.75">
      <c r="H62" s="35"/>
    </row>
    <row r="63" ht="12.75">
      <c r="H63" s="35"/>
    </row>
  </sheetData>
  <sheetProtection/>
  <mergeCells count="12">
    <mergeCell ref="A50:B50"/>
    <mergeCell ref="A1:M1"/>
    <mergeCell ref="A2:O2"/>
    <mergeCell ref="A3:O3"/>
    <mergeCell ref="A4:B4"/>
    <mergeCell ref="C4:J4"/>
    <mergeCell ref="K4:M5"/>
    <mergeCell ref="A5:B6"/>
    <mergeCell ref="C5:D5"/>
    <mergeCell ref="E5:F5"/>
    <mergeCell ref="G5:H5"/>
    <mergeCell ref="I5:J5"/>
  </mergeCells>
  <printOptions/>
  <pageMargins left="1.5748031496062993" right="0.7874015748031497" top="0.5905511811023623" bottom="0.1968503937007874" header="0.5118110236220472" footer="0.31496062992125984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2011-11-08T14:42:04Z</cp:lastPrinted>
  <dcterms:created xsi:type="dcterms:W3CDTF">2001-11-07T10:10:22Z</dcterms:created>
  <dcterms:modified xsi:type="dcterms:W3CDTF">2012-03-01T19:10:07Z</dcterms:modified>
  <cp:category/>
  <cp:version/>
  <cp:contentType/>
  <cp:contentStatus/>
</cp:coreProperties>
</file>